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ohara\Desktop\科研費成果\Consensus\"/>
    </mc:Choice>
  </mc:AlternateContent>
  <bookViews>
    <workbookView xWindow="9825" yWindow="2505" windowWidth="17490" windowHeight="8715" tabRatio="844"/>
  </bookViews>
  <sheets>
    <sheet name="ALL-pref" sheetId="45" r:id="rId1"/>
    <sheet name="TOTAL" sheetId="2" r:id="rId2"/>
    <sheet name="S12" sheetId="44" r:id="rId3"/>
    <sheet name="S13" sheetId="43" r:id="rId4"/>
    <sheet name="S23" sheetId="42" r:id="rId5"/>
    <sheet name="core-TOTAL" sheetId="39" r:id="rId6"/>
    <sheet name="org" sheetId="1" r:id="rId7"/>
    <sheet name="core-org" sheetId="40" r:id="rId8"/>
    <sheet name="111" sheetId="4" r:id="rId9"/>
    <sheet name="211" sheetId="7" r:id="rId10"/>
    <sheet name="121" sheetId="6" r:id="rId11"/>
    <sheet name="112" sheetId="5" r:id="rId12"/>
    <sheet name="311" sheetId="8" r:id="rId13"/>
    <sheet name="221" sheetId="9" r:id="rId14"/>
    <sheet name="212" sheetId="18" r:id="rId15"/>
    <sheet name="131" sheetId="19" r:id="rId16"/>
    <sheet name="122" sheetId="20" r:id="rId17"/>
    <sheet name="113" sheetId="21" r:id="rId18"/>
    <sheet name="321" sheetId="22" r:id="rId19"/>
    <sheet name="312" sheetId="23" r:id="rId20"/>
    <sheet name="231" sheetId="24" r:id="rId21"/>
    <sheet name="222" sheetId="25" r:id="rId22"/>
    <sheet name="132" sheetId="26" r:id="rId23"/>
    <sheet name="213" sheetId="27" r:id="rId24"/>
    <sheet name="123" sheetId="28" r:id="rId25"/>
    <sheet name="331" sheetId="29" r:id="rId26"/>
    <sheet name="322" sheetId="30" r:id="rId27"/>
    <sheet name="232" sheetId="31" r:id="rId28"/>
    <sheet name="313" sheetId="32" r:id="rId29"/>
    <sheet name="223" sheetId="33" r:id="rId30"/>
    <sheet name="133" sheetId="34" r:id="rId31"/>
    <sheet name="332" sheetId="35" r:id="rId32"/>
    <sheet name="323" sheetId="36" r:id="rId33"/>
    <sheet name="233" sheetId="37" r:id="rId34"/>
    <sheet name="333" sheetId="38" r:id="rId35"/>
  </sheets>
  <definedNames>
    <definedName name="acp" localSheetId="8">'111'!$Q$28:$Q$30</definedName>
    <definedName name="acp" localSheetId="11">'112'!$Q$28:$Q$30</definedName>
    <definedName name="acp" localSheetId="17">'113'!$Q$28:$Q$30</definedName>
    <definedName name="acp" localSheetId="10">'121'!$Q$28:$Q$30</definedName>
    <definedName name="acp" localSheetId="16">'122'!$Q$28:$Q$30</definedName>
    <definedName name="acp" localSheetId="24">'123'!$Q$28:$Q$30</definedName>
    <definedName name="acp" localSheetId="15">'131'!$Q$28:$Q$30</definedName>
    <definedName name="acp" localSheetId="22">'132'!$Q$28:$Q$30</definedName>
    <definedName name="acp" localSheetId="30">'133'!$Q$28:$Q$30</definedName>
    <definedName name="acp" localSheetId="9">'211'!$Q$28:$Q$30</definedName>
    <definedName name="acp" localSheetId="14">'212'!$Q$28:$Q$30</definedName>
    <definedName name="acp" localSheetId="23">'213'!$Q$28:$Q$30</definedName>
    <definedName name="acp" localSheetId="13">'221'!$Q$28:$Q$30</definedName>
    <definedName name="acp" localSheetId="21">'222'!$Q$28:$Q$30</definedName>
    <definedName name="acp" localSheetId="29">'223'!$Q$28:$Q$30</definedName>
    <definedName name="acp" localSheetId="20">'231'!$Q$28:$Q$30</definedName>
    <definedName name="acp" localSheetId="27">'232'!$Q$28:$Q$30</definedName>
    <definedName name="acp" localSheetId="33">'233'!$Q$28:$Q$30</definedName>
    <definedName name="acp" localSheetId="12">'311'!$Q$28:$Q$30</definedName>
    <definedName name="acp" localSheetId="19">'312'!$Q$28:$Q$30</definedName>
    <definedName name="acp" localSheetId="28">'313'!$Q$28:$Q$30</definedName>
    <definedName name="acp" localSheetId="18">'321'!$Q$28:$Q$30</definedName>
    <definedName name="acp" localSheetId="26">'322'!$Q$28:$Q$30</definedName>
    <definedName name="acp" localSheetId="32">'323'!$Q$28:$Q$30</definedName>
    <definedName name="acp" localSheetId="25">'331'!$Q$28:$Q$30</definedName>
    <definedName name="acp" localSheetId="31">'332'!$Q$28:$Q$30</definedName>
    <definedName name="acp" localSheetId="34">'333'!$Q$28:$Q$30</definedName>
    <definedName name="acp">org!$Q$28:$Q$30</definedName>
    <definedName name="alternatives" localSheetId="8">'111'!$C$5:$C$7</definedName>
    <definedName name="alternatives" localSheetId="11">'112'!$C$5:$C$7</definedName>
    <definedName name="alternatives" localSheetId="17">'113'!$C$5:$C$7</definedName>
    <definedName name="alternatives" localSheetId="10">'121'!$C$5:$C$7</definedName>
    <definedName name="alternatives" localSheetId="16">'122'!$C$5:$C$7</definedName>
    <definedName name="alternatives" localSheetId="24">'123'!$C$5:$C$7</definedName>
    <definedName name="alternatives" localSheetId="15">'131'!$C$5:$C$7</definedName>
    <definedName name="alternatives" localSheetId="22">'132'!$C$5:$C$7</definedName>
    <definedName name="alternatives" localSheetId="30">'133'!$C$5:$C$7</definedName>
    <definedName name="alternatives" localSheetId="9">'211'!$C$5:$C$7</definedName>
    <definedName name="alternatives" localSheetId="14">'212'!$C$5:$C$7</definedName>
    <definedName name="alternatives" localSheetId="23">'213'!$C$5:$C$7</definedName>
    <definedName name="alternatives" localSheetId="13">'221'!$C$5:$C$7</definedName>
    <definedName name="alternatives" localSheetId="21">'222'!$C$5:$C$7</definedName>
    <definedName name="alternatives" localSheetId="29">'223'!$C$5:$C$7</definedName>
    <definedName name="alternatives" localSheetId="20">'231'!$C$5:$C$7</definedName>
    <definedName name="alternatives" localSheetId="27">'232'!$C$5:$C$7</definedName>
    <definedName name="alternatives" localSheetId="33">'233'!$C$5:$C$7</definedName>
    <definedName name="alternatives" localSheetId="12">'311'!$C$5:$C$7</definedName>
    <definedName name="alternatives" localSheetId="19">'312'!$C$5:$C$7</definedName>
    <definedName name="alternatives" localSheetId="28">'313'!$C$5:$C$7</definedName>
    <definedName name="alternatives" localSheetId="18">'321'!$C$5:$C$7</definedName>
    <definedName name="alternatives" localSheetId="26">'322'!$C$5:$C$7</definedName>
    <definedName name="alternatives" localSheetId="32">'323'!$C$5:$C$7</definedName>
    <definedName name="alternatives" localSheetId="25">'331'!$C$5:$C$7</definedName>
    <definedName name="alternatives" localSheetId="31">'332'!$C$5:$C$7</definedName>
    <definedName name="alternatives" localSheetId="34">'333'!$C$5:$C$7</definedName>
    <definedName name="alternatives">org!$C$5:$C$7</definedName>
    <definedName name="binary" localSheetId="8">'111'!$B$58:$B$59</definedName>
    <definedName name="binary" localSheetId="11">'112'!$B$58:$B$59</definedName>
    <definedName name="binary" localSheetId="17">'113'!$B$58:$B$59</definedName>
    <definedName name="binary" localSheetId="10">'121'!$B$58:$B$59</definedName>
    <definedName name="binary" localSheetId="16">'122'!$B$58:$B$59</definedName>
    <definedName name="binary" localSheetId="24">'123'!$B$58:$B$59</definedName>
    <definedName name="binary" localSheetId="15">'131'!$B$58:$B$59</definedName>
    <definedName name="binary" localSheetId="22">'132'!$B$58:$B$59</definedName>
    <definedName name="binary" localSheetId="30">'133'!$B$58:$B$59</definedName>
    <definedName name="binary" localSheetId="9">'211'!$B$58:$B$59</definedName>
    <definedName name="binary" localSheetId="14">'212'!$B$58:$B$59</definedName>
    <definedName name="binary" localSheetId="23">'213'!$B$58:$B$59</definedName>
    <definedName name="binary" localSheetId="13">'221'!$B$58:$B$59</definedName>
    <definedName name="binary" localSheetId="21">'222'!$B$58:$B$59</definedName>
    <definedName name="binary" localSheetId="29">'223'!$B$58:$B$59</definedName>
    <definedName name="binary" localSheetId="20">'231'!$B$58:$B$59</definedName>
    <definedName name="binary" localSheetId="27">'232'!$B$58:$B$59</definedName>
    <definedName name="binary" localSheetId="33">'233'!$B$58:$B$59</definedName>
    <definedName name="binary" localSheetId="12">'311'!$B$58:$B$59</definedName>
    <definedName name="binary" localSheetId="19">'312'!$B$58:$B$59</definedName>
    <definedName name="binary" localSheetId="28">'313'!$B$58:$B$59</definedName>
    <definedName name="binary" localSheetId="18">'321'!$B$58:$B$59</definedName>
    <definedName name="binary" localSheetId="26">'322'!$B$58:$B$59</definedName>
    <definedName name="binary" localSheetId="32">'323'!$B$58:$B$59</definedName>
    <definedName name="binary" localSheetId="25">'331'!$B$58:$B$59</definedName>
    <definedName name="binary" localSheetId="31">'332'!$B$58:$B$59</definedName>
    <definedName name="binary" localSheetId="34">'333'!$B$58:$B$59</definedName>
    <definedName name="binary">org!$B$58:$B$59</definedName>
    <definedName name="_xlnm.Print_Area" localSheetId="2">'S12'!$B$1:$AB$55</definedName>
    <definedName name="_xlnm.Print_Area" localSheetId="3">'S13'!$B$1:$AB$55</definedName>
    <definedName name="_xlnm.Print_Area" localSheetId="4">'S23'!$B$1:$AB$55</definedName>
    <definedName name="_xlnm.Print_Area" localSheetId="1">TOTAL!$B$1:$AB$55</definedName>
  </definedNames>
  <calcPr calcId="152511"/>
</workbook>
</file>

<file path=xl/calcChain.xml><?xml version="1.0" encoding="utf-8"?>
<calcChain xmlns="http://schemas.openxmlformats.org/spreadsheetml/2006/main">
  <c r="Q4" i="39" l="1"/>
  <c r="F34" i="39"/>
  <c r="F28" i="39"/>
  <c r="F18" i="39"/>
  <c r="F17" i="39"/>
  <c r="E50" i="45"/>
  <c r="F50" i="45"/>
  <c r="G50" i="45"/>
  <c r="E51" i="45"/>
  <c r="F51" i="45"/>
  <c r="G51" i="45"/>
  <c r="E52" i="45"/>
  <c r="F52" i="45"/>
  <c r="G52" i="45"/>
  <c r="D51" i="45"/>
  <c r="D52" i="45"/>
  <c r="D50" i="45"/>
  <c r="E46" i="45"/>
  <c r="F46" i="45"/>
  <c r="G46" i="45"/>
  <c r="H46" i="45"/>
  <c r="I46" i="45"/>
  <c r="E47" i="45"/>
  <c r="F47" i="45"/>
  <c r="G47" i="45"/>
  <c r="H47" i="45"/>
  <c r="I47" i="45"/>
  <c r="E48" i="45"/>
  <c r="F48" i="45"/>
  <c r="G48" i="45"/>
  <c r="H48" i="45"/>
  <c r="I48" i="45"/>
  <c r="D47" i="45"/>
  <c r="D48" i="45"/>
  <c r="D46" i="45"/>
  <c r="E42" i="45"/>
  <c r="F42" i="45"/>
  <c r="G42" i="45"/>
  <c r="H42" i="45"/>
  <c r="I42" i="45"/>
  <c r="J42" i="45"/>
  <c r="E43" i="45"/>
  <c r="F43" i="45"/>
  <c r="G43" i="45"/>
  <c r="H43" i="45"/>
  <c r="I43" i="45"/>
  <c r="J43" i="45"/>
  <c r="E44" i="45"/>
  <c r="F44" i="45"/>
  <c r="G44" i="45"/>
  <c r="H44" i="45"/>
  <c r="I44" i="45"/>
  <c r="J44" i="45"/>
  <c r="D43" i="45"/>
  <c r="D44" i="45"/>
  <c r="D42" i="45"/>
  <c r="E38" i="45"/>
  <c r="F38" i="45"/>
  <c r="G38" i="45"/>
  <c r="H38" i="45"/>
  <c r="I38" i="45"/>
  <c r="E39" i="45"/>
  <c r="F39" i="45"/>
  <c r="G39" i="45"/>
  <c r="H39" i="45"/>
  <c r="I39" i="45"/>
  <c r="E40" i="45"/>
  <c r="F40" i="45"/>
  <c r="G40" i="45"/>
  <c r="H40" i="45"/>
  <c r="I40" i="45"/>
  <c r="D39" i="45"/>
  <c r="D40" i="45"/>
  <c r="D38" i="45"/>
  <c r="E34" i="45"/>
  <c r="F34" i="45"/>
  <c r="G34" i="45"/>
  <c r="E35" i="45"/>
  <c r="F35" i="45"/>
  <c r="G35" i="45"/>
  <c r="E36" i="45"/>
  <c r="F36" i="45"/>
  <c r="G36" i="45"/>
  <c r="D35" i="45"/>
  <c r="D36" i="45"/>
  <c r="D34" i="45"/>
  <c r="B36" i="45"/>
  <c r="B35" i="45"/>
  <c r="B34" i="45"/>
  <c r="B59" i="45"/>
  <c r="B58" i="45"/>
  <c r="B57" i="45"/>
  <c r="D3" i="2" l="1"/>
  <c r="E3" i="2"/>
  <c r="D4" i="2"/>
  <c r="E4" i="2"/>
  <c r="D5" i="2"/>
  <c r="E5" i="2"/>
  <c r="C4" i="2" l="1"/>
  <c r="C6" i="37" s="1"/>
  <c r="E6" i="37"/>
  <c r="C5" i="2"/>
  <c r="C7" i="37" s="1"/>
  <c r="D7" i="37"/>
  <c r="E7" i="38"/>
  <c r="D5" i="37"/>
  <c r="E5" i="38"/>
  <c r="C3" i="2"/>
  <c r="C5" i="38" s="1"/>
  <c r="J3" i="2"/>
  <c r="D4" i="39" s="1"/>
  <c r="D11" i="39" s="1"/>
  <c r="K3" i="2"/>
  <c r="O5" i="37" s="1"/>
  <c r="L3" i="2"/>
  <c r="P5" i="6" s="1"/>
  <c r="M3" i="2"/>
  <c r="Q5" i="6" s="1"/>
  <c r="N3" i="2"/>
  <c r="R5" i="6" s="1"/>
  <c r="O3" i="2"/>
  <c r="I4" i="39" s="1"/>
  <c r="I3" i="2"/>
  <c r="C4" i="39" s="1"/>
  <c r="C10" i="39" s="1"/>
  <c r="D29" i="1"/>
  <c r="I29" i="1" s="1"/>
  <c r="E29" i="1"/>
  <c r="C29" i="1"/>
  <c r="D30" i="1"/>
  <c r="I30" i="1" s="1"/>
  <c r="E30" i="1"/>
  <c r="J30" i="1" s="1"/>
  <c r="C30" i="1"/>
  <c r="H30" i="1" s="1"/>
  <c r="D28" i="1"/>
  <c r="I28" i="1" s="1"/>
  <c r="E28" i="1"/>
  <c r="J28" i="1" s="1"/>
  <c r="C28" i="1"/>
  <c r="H28" i="1" s="1"/>
  <c r="H4" i="40"/>
  <c r="H10" i="40" s="1"/>
  <c r="H12" i="40"/>
  <c r="M6" i="40"/>
  <c r="M5" i="40"/>
  <c r="G4" i="40"/>
  <c r="G11" i="40"/>
  <c r="G12" i="40"/>
  <c r="F4" i="40"/>
  <c r="F10" i="40" s="1"/>
  <c r="F11" i="40"/>
  <c r="D4" i="40"/>
  <c r="E4" i="40"/>
  <c r="E12" i="40" s="1"/>
  <c r="E13" i="40" s="1"/>
  <c r="I4" i="40"/>
  <c r="I10" i="40" s="1"/>
  <c r="C4" i="40"/>
  <c r="L6" i="40"/>
  <c r="N5" i="40"/>
  <c r="L5" i="40"/>
  <c r="L11" i="40" s="1"/>
  <c r="N4" i="40"/>
  <c r="M4" i="40"/>
  <c r="N6" i="40"/>
  <c r="L4" i="40"/>
  <c r="N10" i="40" s="1"/>
  <c r="C10" i="40"/>
  <c r="D11" i="40"/>
  <c r="D13" i="40" s="1"/>
  <c r="M10" i="40"/>
  <c r="L10" i="40"/>
  <c r="M16" i="40" s="1"/>
  <c r="I12" i="40"/>
  <c r="L16" i="40"/>
  <c r="N5" i="39"/>
  <c r="M5" i="39"/>
  <c r="M4" i="39"/>
  <c r="D5" i="38"/>
  <c r="D6" i="38"/>
  <c r="D7" i="38"/>
  <c r="D6" i="37"/>
  <c r="D6" i="36"/>
  <c r="D6" i="35"/>
  <c r="E5" i="35"/>
  <c r="D6" i="34"/>
  <c r="E5" i="34"/>
  <c r="D6" i="33"/>
  <c r="D6" i="32"/>
  <c r="D6" i="31"/>
  <c r="D7" i="31"/>
  <c r="C7" i="30"/>
  <c r="D6" i="30"/>
  <c r="E5" i="30"/>
  <c r="E7" i="30"/>
  <c r="D6" i="29"/>
  <c r="E5" i="29"/>
  <c r="E7" i="29"/>
  <c r="D6" i="28"/>
  <c r="E7" i="28"/>
  <c r="D6" i="27"/>
  <c r="D6" i="26"/>
  <c r="D7" i="26"/>
  <c r="E7" i="26"/>
  <c r="D5" i="25"/>
  <c r="D6" i="25"/>
  <c r="D7" i="25"/>
  <c r="E5" i="25"/>
  <c r="D6" i="24"/>
  <c r="D7" i="24"/>
  <c r="D5" i="23"/>
  <c r="D6" i="23"/>
  <c r="D7" i="23"/>
  <c r="E5" i="23"/>
  <c r="D6" i="22"/>
  <c r="D6" i="21"/>
  <c r="E7" i="21"/>
  <c r="E5" i="20"/>
  <c r="D6" i="20"/>
  <c r="D6" i="19"/>
  <c r="E5" i="18"/>
  <c r="D6" i="18"/>
  <c r="D6" i="9"/>
  <c r="E7" i="9"/>
  <c r="D6" i="8"/>
  <c r="D6" i="7"/>
  <c r="E5" i="6"/>
  <c r="D6" i="6"/>
  <c r="E7" i="6"/>
  <c r="D6" i="5"/>
  <c r="E5" i="5"/>
  <c r="D6" i="4"/>
  <c r="M11" i="40"/>
  <c r="M17" i="40" s="1"/>
  <c r="N11" i="40"/>
  <c r="O17" i="40" s="1"/>
  <c r="M12" i="40"/>
  <c r="N18" i="40" s="1"/>
  <c r="N12" i="40"/>
  <c r="O18" i="40"/>
  <c r="S5" i="4" l="1"/>
  <c r="S5" i="8"/>
  <c r="S5" i="20"/>
  <c r="O5" i="25"/>
  <c r="N5" i="5"/>
  <c r="C6" i="8"/>
  <c r="N5" i="25"/>
  <c r="N5" i="33"/>
  <c r="N5" i="27"/>
  <c r="C7" i="9"/>
  <c r="S5" i="19"/>
  <c r="C7" i="22"/>
  <c r="S5" i="18"/>
  <c r="N5" i="32"/>
  <c r="N5" i="36"/>
  <c r="S5" i="38"/>
  <c r="N5" i="4"/>
  <c r="C6" i="6"/>
  <c r="N5" i="8"/>
  <c r="N5" i="18"/>
  <c r="N5" i="19"/>
  <c r="N5" i="20"/>
  <c r="N5" i="21"/>
  <c r="N5" i="26"/>
  <c r="N5" i="9"/>
  <c r="R5" i="33"/>
  <c r="N5" i="35"/>
  <c r="N5" i="37"/>
  <c r="N5" i="6"/>
  <c r="N5" i="7"/>
  <c r="N5" i="22"/>
  <c r="N5" i="23"/>
  <c r="N5" i="24"/>
  <c r="N5" i="28"/>
  <c r="N5" i="29"/>
  <c r="N5" i="30"/>
  <c r="P5" i="33"/>
  <c r="N5" i="34"/>
  <c r="N5" i="31"/>
  <c r="N5" i="38"/>
  <c r="C7" i="5"/>
  <c r="C7" i="18"/>
  <c r="P5" i="21"/>
  <c r="C7" i="21"/>
  <c r="C7" i="25"/>
  <c r="C7" i="28"/>
  <c r="C7" i="36"/>
  <c r="P5" i="24"/>
  <c r="C7" i="24"/>
  <c r="C7" i="33"/>
  <c r="C7" i="34"/>
  <c r="C7" i="35"/>
  <c r="C5" i="29"/>
  <c r="C5" i="37"/>
  <c r="C28" i="37" s="1"/>
  <c r="S5" i="6"/>
  <c r="C5" i="5"/>
  <c r="C7" i="6"/>
  <c r="C7" i="19"/>
  <c r="C7" i="20"/>
  <c r="C7" i="26"/>
  <c r="C7" i="27"/>
  <c r="C5" i="30"/>
  <c r="C7" i="31"/>
  <c r="C7" i="32"/>
  <c r="C7" i="38"/>
  <c r="N4" i="39"/>
  <c r="C5" i="21"/>
  <c r="C5" i="22"/>
  <c r="C5" i="25"/>
  <c r="C5" i="35"/>
  <c r="C7" i="4"/>
  <c r="C7" i="7"/>
  <c r="C7" i="8"/>
  <c r="P5" i="19"/>
  <c r="C7" i="23"/>
  <c r="P5" i="25"/>
  <c r="P5" i="27"/>
  <c r="C7" i="29"/>
  <c r="P5" i="32"/>
  <c r="C5" i="32"/>
  <c r="L4" i="39"/>
  <c r="L10" i="39" s="1"/>
  <c r="D29" i="40"/>
  <c r="D26" i="40"/>
  <c r="D28" i="40"/>
  <c r="D30" i="40"/>
  <c r="O16" i="40"/>
  <c r="P16" i="40"/>
  <c r="F13" i="40"/>
  <c r="N16" i="40"/>
  <c r="D19" i="40" s="1"/>
  <c r="N17" i="40"/>
  <c r="E19" i="40" s="1"/>
  <c r="Q16" i="40"/>
  <c r="L12" i="40"/>
  <c r="I36" i="1"/>
  <c r="M30" i="1"/>
  <c r="P5" i="7"/>
  <c r="P5" i="4"/>
  <c r="R5" i="29"/>
  <c r="R5" i="9"/>
  <c r="R5" i="8"/>
  <c r="R5" i="26"/>
  <c r="R5" i="21"/>
  <c r="O5" i="19"/>
  <c r="O5" i="28"/>
  <c r="P5" i="20"/>
  <c r="P5" i="9"/>
  <c r="P5" i="28"/>
  <c r="P5" i="36"/>
  <c r="P5" i="8"/>
  <c r="R5" i="23"/>
  <c r="R5" i="20"/>
  <c r="R5" i="4"/>
  <c r="R5" i="31"/>
  <c r="M5" i="37"/>
  <c r="M5" i="7"/>
  <c r="D5" i="27"/>
  <c r="D5" i="9"/>
  <c r="D5" i="31"/>
  <c r="D29" i="31" s="1"/>
  <c r="D5" i="34"/>
  <c r="D5" i="7"/>
  <c r="D5" i="4"/>
  <c r="D5" i="24"/>
  <c r="D29" i="24" s="1"/>
  <c r="I29" i="24" s="1"/>
  <c r="D5" i="26"/>
  <c r="D30" i="26" s="1"/>
  <c r="D5" i="36"/>
  <c r="D5" i="33"/>
  <c r="L5" i="39"/>
  <c r="L11" i="39" s="1"/>
  <c r="P5" i="5"/>
  <c r="P5" i="23"/>
  <c r="P5" i="26"/>
  <c r="P5" i="38"/>
  <c r="P5" i="18"/>
  <c r="P5" i="30"/>
  <c r="P5" i="31"/>
  <c r="P5" i="22"/>
  <c r="P5" i="29"/>
  <c r="P5" i="34"/>
  <c r="M5" i="22"/>
  <c r="M5" i="24"/>
  <c r="M5" i="34"/>
  <c r="M5" i="38"/>
  <c r="M5" i="4"/>
  <c r="M5" i="20"/>
  <c r="M5" i="21"/>
  <c r="M5" i="26"/>
  <c r="M5" i="18"/>
  <c r="M5" i="25"/>
  <c r="M5" i="28"/>
  <c r="M5" i="35"/>
  <c r="M5" i="8"/>
  <c r="M5" i="31"/>
  <c r="E7" i="4"/>
  <c r="E7" i="5"/>
  <c r="E7" i="18"/>
  <c r="E7" i="19"/>
  <c r="E7" i="27"/>
  <c r="N6" i="39"/>
  <c r="E7" i="8"/>
  <c r="E7" i="20"/>
  <c r="E7" i="33"/>
  <c r="E7" i="7"/>
  <c r="E7" i="22"/>
  <c r="E7" i="23"/>
  <c r="E7" i="24"/>
  <c r="E7" i="25"/>
  <c r="E7" i="32"/>
  <c r="E6" i="28"/>
  <c r="D20" i="40"/>
  <c r="E20" i="40"/>
  <c r="H20" i="40"/>
  <c r="G20" i="40"/>
  <c r="F20" i="40"/>
  <c r="F29" i="40" s="1"/>
  <c r="L17" i="40"/>
  <c r="H17" i="40" s="1"/>
  <c r="Q17" i="40"/>
  <c r="F22" i="40" s="1"/>
  <c r="F31" i="40" s="1"/>
  <c r="H22" i="40"/>
  <c r="D13" i="1"/>
  <c r="K30" i="1"/>
  <c r="L30" i="1"/>
  <c r="P18" i="40"/>
  <c r="L18" i="40"/>
  <c r="Q18" i="40"/>
  <c r="M18" i="40"/>
  <c r="E18" i="40" s="1"/>
  <c r="E17" i="40"/>
  <c r="L28" i="1"/>
  <c r="E28" i="40"/>
  <c r="E36" i="40" s="1"/>
  <c r="E29" i="40"/>
  <c r="E26" i="40"/>
  <c r="E30" i="40"/>
  <c r="E27" i="40"/>
  <c r="E34" i="40" s="1"/>
  <c r="E31" i="40"/>
  <c r="E5" i="7"/>
  <c r="E5" i="8"/>
  <c r="D7" i="9"/>
  <c r="M5" i="27"/>
  <c r="M5" i="32"/>
  <c r="D7" i="33"/>
  <c r="D7" i="36"/>
  <c r="H13" i="40"/>
  <c r="K28" i="1"/>
  <c r="C19" i="40"/>
  <c r="P17" i="40"/>
  <c r="C21" i="40" s="1"/>
  <c r="C22" i="40"/>
  <c r="E5" i="4"/>
  <c r="O5" i="18"/>
  <c r="M5" i="23"/>
  <c r="E5" i="26"/>
  <c r="M5" i="29"/>
  <c r="M5" i="30"/>
  <c r="D7" i="34"/>
  <c r="C13" i="40"/>
  <c r="H29" i="1"/>
  <c r="K29" i="1" s="1"/>
  <c r="G13" i="40"/>
  <c r="D31" i="40"/>
  <c r="D36" i="40" s="1"/>
  <c r="D27" i="40"/>
  <c r="D34" i="40" s="1"/>
  <c r="M5" i="6"/>
  <c r="D7" i="7"/>
  <c r="M5" i="9"/>
  <c r="M5" i="19"/>
  <c r="E5" i="21"/>
  <c r="E5" i="22"/>
  <c r="E5" i="27"/>
  <c r="M5" i="33"/>
  <c r="M5" i="36"/>
  <c r="Q5" i="38"/>
  <c r="M28" i="1"/>
  <c r="J29" i="1"/>
  <c r="J36" i="1" s="1"/>
  <c r="H19" i="40"/>
  <c r="C20" i="40"/>
  <c r="H21" i="40"/>
  <c r="M5" i="5"/>
  <c r="O5" i="8"/>
  <c r="E5" i="9"/>
  <c r="E5" i="19"/>
  <c r="E5" i="24"/>
  <c r="D7" i="27"/>
  <c r="E5" i="28"/>
  <c r="O5" i="38"/>
  <c r="L6" i="39"/>
  <c r="N12" i="39" s="1"/>
  <c r="I11" i="40"/>
  <c r="I22" i="40" s="1"/>
  <c r="E5" i="33"/>
  <c r="E7" i="34"/>
  <c r="P5" i="35"/>
  <c r="E5" i="36"/>
  <c r="E4" i="39"/>
  <c r="E12" i="39" s="1"/>
  <c r="E13" i="39" s="1"/>
  <c r="M6" i="39"/>
  <c r="C5" i="4"/>
  <c r="D7" i="5"/>
  <c r="D5" i="5"/>
  <c r="C5" i="7"/>
  <c r="C5" i="9"/>
  <c r="C6" i="18"/>
  <c r="C6" i="19"/>
  <c r="C6" i="20"/>
  <c r="D7" i="21"/>
  <c r="D5" i="21"/>
  <c r="D7" i="22"/>
  <c r="D5" i="22"/>
  <c r="C5" i="23"/>
  <c r="C5" i="24"/>
  <c r="C5" i="26"/>
  <c r="C5" i="27"/>
  <c r="C5" i="28"/>
  <c r="D7" i="28"/>
  <c r="D5" i="28"/>
  <c r="D7" i="29"/>
  <c r="D5" i="29"/>
  <c r="D7" i="30"/>
  <c r="D5" i="30"/>
  <c r="C5" i="31"/>
  <c r="D7" i="32"/>
  <c r="D5" i="32"/>
  <c r="C5" i="33"/>
  <c r="C5" i="34"/>
  <c r="D7" i="35"/>
  <c r="D5" i="35"/>
  <c r="C5" i="36"/>
  <c r="C6" i="38"/>
  <c r="Q5" i="7"/>
  <c r="Q5" i="8"/>
  <c r="Q5" i="19"/>
  <c r="E6" i="25"/>
  <c r="E28" i="25" s="1"/>
  <c r="Q5" i="25"/>
  <c r="Q5" i="26"/>
  <c r="E7" i="31"/>
  <c r="E7" i="35"/>
  <c r="E7" i="36"/>
  <c r="E7" i="37"/>
  <c r="Q5" i="18"/>
  <c r="Q5" i="20"/>
  <c r="Q5" i="28"/>
  <c r="H4" i="39"/>
  <c r="H10" i="39" s="1"/>
  <c r="E5" i="31"/>
  <c r="E5" i="32"/>
  <c r="E6" i="4"/>
  <c r="E6" i="7"/>
  <c r="E6" i="26"/>
  <c r="R5" i="35"/>
  <c r="P5" i="37"/>
  <c r="E6" i="38"/>
  <c r="E30" i="38" s="1"/>
  <c r="R5" i="5"/>
  <c r="R5" i="7"/>
  <c r="R5" i="18"/>
  <c r="R5" i="19"/>
  <c r="R5" i="22"/>
  <c r="R5" i="24"/>
  <c r="R5" i="25"/>
  <c r="R5" i="27"/>
  <c r="R5" i="28"/>
  <c r="R5" i="30"/>
  <c r="R5" i="32"/>
  <c r="R5" i="34"/>
  <c r="R5" i="36"/>
  <c r="R5" i="37"/>
  <c r="R5" i="38"/>
  <c r="I10" i="39"/>
  <c r="I12" i="39"/>
  <c r="Q5" i="4"/>
  <c r="O5" i="4"/>
  <c r="C6" i="4"/>
  <c r="D7" i="4"/>
  <c r="S5" i="5"/>
  <c r="Q5" i="5"/>
  <c r="O5" i="5"/>
  <c r="E6" i="5"/>
  <c r="C6" i="5"/>
  <c r="O5" i="6"/>
  <c r="E6" i="6"/>
  <c r="E30" i="6" s="1"/>
  <c r="D7" i="6"/>
  <c r="D5" i="6"/>
  <c r="C5" i="6"/>
  <c r="S5" i="7"/>
  <c r="O5" i="7"/>
  <c r="C6" i="7"/>
  <c r="D7" i="8"/>
  <c r="D5" i="8"/>
  <c r="E6" i="8"/>
  <c r="C5" i="8"/>
  <c r="S5" i="9"/>
  <c r="O5" i="9"/>
  <c r="E6" i="9"/>
  <c r="Q5" i="9"/>
  <c r="C6" i="9"/>
  <c r="D7" i="18"/>
  <c r="D5" i="18"/>
  <c r="E6" i="18"/>
  <c r="C5" i="18"/>
  <c r="D7" i="19"/>
  <c r="D5" i="19"/>
  <c r="E6" i="19"/>
  <c r="C5" i="19"/>
  <c r="D7" i="20"/>
  <c r="D5" i="20"/>
  <c r="C5" i="20"/>
  <c r="O5" i="20"/>
  <c r="E6" i="20"/>
  <c r="S5" i="21"/>
  <c r="Q5" i="21"/>
  <c r="O5" i="21"/>
  <c r="E6" i="21"/>
  <c r="C6" i="21"/>
  <c r="S5" i="22"/>
  <c r="Q5" i="22"/>
  <c r="O5" i="22"/>
  <c r="E6" i="22"/>
  <c r="C6" i="22"/>
  <c r="S5" i="23"/>
  <c r="Q5" i="23"/>
  <c r="O5" i="23"/>
  <c r="E6" i="23"/>
  <c r="C6" i="23"/>
  <c r="S5" i="24"/>
  <c r="Q5" i="24"/>
  <c r="O5" i="24"/>
  <c r="E6" i="24"/>
  <c r="C6" i="24"/>
  <c r="S5" i="25"/>
  <c r="C6" i="25"/>
  <c r="S5" i="26"/>
  <c r="O5" i="26"/>
  <c r="C6" i="26"/>
  <c r="S5" i="27"/>
  <c r="Q5" i="27"/>
  <c r="O5" i="27"/>
  <c r="E6" i="27"/>
  <c r="C6" i="27"/>
  <c r="S5" i="28"/>
  <c r="C6" i="28"/>
  <c r="S5" i="29"/>
  <c r="Q5" i="29"/>
  <c r="O5" i="29"/>
  <c r="E6" i="29"/>
  <c r="E30" i="29" s="1"/>
  <c r="C6" i="29"/>
  <c r="S5" i="30"/>
  <c r="Q5" i="30"/>
  <c r="O5" i="30"/>
  <c r="E6" i="30"/>
  <c r="E30" i="30" s="1"/>
  <c r="C6" i="30"/>
  <c r="S5" i="31"/>
  <c r="Q5" i="31"/>
  <c r="O5" i="31"/>
  <c r="E6" i="31"/>
  <c r="C6" i="31"/>
  <c r="S5" i="32"/>
  <c r="Q5" i="32"/>
  <c r="O5" i="32"/>
  <c r="E6" i="32"/>
  <c r="C6" i="32"/>
  <c r="S5" i="33"/>
  <c r="Q5" i="33"/>
  <c r="O5" i="33"/>
  <c r="E6" i="33"/>
  <c r="C6" i="33"/>
  <c r="S5" i="34"/>
  <c r="Q5" i="34"/>
  <c r="O5" i="34"/>
  <c r="E6" i="34"/>
  <c r="C6" i="34"/>
  <c r="S5" i="35"/>
  <c r="Q5" i="35"/>
  <c r="O5" i="35"/>
  <c r="E6" i="35"/>
  <c r="C6" i="35"/>
  <c r="S5" i="36"/>
  <c r="Q5" i="36"/>
  <c r="O5" i="36"/>
  <c r="E6" i="36"/>
  <c r="C6" i="36"/>
  <c r="S5" i="37"/>
  <c r="Q5" i="37"/>
  <c r="I11" i="39"/>
  <c r="D28" i="38"/>
  <c r="F4" i="39"/>
  <c r="F10" i="39" s="1"/>
  <c r="G4" i="39"/>
  <c r="G11" i="39" s="1"/>
  <c r="E5" i="37"/>
  <c r="D29" i="38"/>
  <c r="D29" i="37"/>
  <c r="D30" i="23"/>
  <c r="D28" i="37"/>
  <c r="D30" i="37"/>
  <c r="D30" i="38"/>
  <c r="D28" i="23"/>
  <c r="D29" i="23"/>
  <c r="D29" i="25"/>
  <c r="D30" i="25"/>
  <c r="D28" i="25"/>
  <c r="D13" i="39"/>
  <c r="C13" i="39"/>
  <c r="I28" i="23" l="1"/>
  <c r="I30" i="23"/>
  <c r="I30" i="25"/>
  <c r="I28" i="25"/>
  <c r="C30" i="37"/>
  <c r="H30" i="37" s="1"/>
  <c r="J28" i="25"/>
  <c r="I29" i="25"/>
  <c r="I29" i="23"/>
  <c r="I28" i="37"/>
  <c r="I29" i="31"/>
  <c r="C28" i="38"/>
  <c r="H28" i="38" s="1"/>
  <c r="C28" i="29"/>
  <c r="H28" i="29" s="1"/>
  <c r="D28" i="36"/>
  <c r="I28" i="36" s="1"/>
  <c r="C29" i="6"/>
  <c r="H29" i="6" s="1"/>
  <c r="I30" i="38"/>
  <c r="I29" i="37"/>
  <c r="C30" i="25"/>
  <c r="H30" i="25" s="1"/>
  <c r="C30" i="8"/>
  <c r="H30" i="8" s="1"/>
  <c r="E29" i="38"/>
  <c r="J29" i="38" s="1"/>
  <c r="I30" i="37"/>
  <c r="I29" i="38"/>
  <c r="I28" i="38"/>
  <c r="I30" i="26"/>
  <c r="N10" i="39"/>
  <c r="P16" i="39" s="1"/>
  <c r="H28" i="37"/>
  <c r="C29" i="37"/>
  <c r="H29" i="37" s="1"/>
  <c r="C30" i="30"/>
  <c r="H30" i="30" s="1"/>
  <c r="E29" i="37"/>
  <c r="J29" i="37" s="1"/>
  <c r="C29" i="29"/>
  <c r="H29" i="29" s="1"/>
  <c r="D29" i="32"/>
  <c r="I29" i="32" s="1"/>
  <c r="C29" i="28"/>
  <c r="H29" i="28" s="1"/>
  <c r="C28" i="23"/>
  <c r="H28" i="23" s="1"/>
  <c r="C28" i="9"/>
  <c r="H28" i="9" s="1"/>
  <c r="C30" i="22"/>
  <c r="H30" i="22" s="1"/>
  <c r="C28" i="6"/>
  <c r="H28" i="6" s="1"/>
  <c r="E28" i="27"/>
  <c r="J28" i="27" s="1"/>
  <c r="M10" i="39"/>
  <c r="L16" i="39" s="1"/>
  <c r="C30" i="6"/>
  <c r="H30" i="6" s="1"/>
  <c r="C28" i="24"/>
  <c r="H28" i="24" s="1"/>
  <c r="C29" i="38"/>
  <c r="H29" i="38" s="1"/>
  <c r="D30" i="34"/>
  <c r="I30" i="34" s="1"/>
  <c r="C30" i="38"/>
  <c r="H30" i="38" s="1"/>
  <c r="C30" i="32"/>
  <c r="C29" i="31"/>
  <c r="H29" i="31" s="1"/>
  <c r="C29" i="26"/>
  <c r="H29" i="26" s="1"/>
  <c r="C29" i="21"/>
  <c r="H29" i="21" s="1"/>
  <c r="F11" i="39"/>
  <c r="F13" i="39" s="1"/>
  <c r="C29" i="9"/>
  <c r="H29" i="9" s="1"/>
  <c r="C28" i="34"/>
  <c r="H28" i="34" s="1"/>
  <c r="C28" i="27"/>
  <c r="H28" i="27" s="1"/>
  <c r="C28" i="20"/>
  <c r="H28" i="20" s="1"/>
  <c r="D28" i="5"/>
  <c r="I28" i="5" s="1"/>
  <c r="C28" i="26"/>
  <c r="H28" i="26" s="1"/>
  <c r="C30" i="9"/>
  <c r="H30" i="9" s="1"/>
  <c r="D30" i="9"/>
  <c r="I30" i="9" s="1"/>
  <c r="D30" i="36"/>
  <c r="I30" i="36" s="1"/>
  <c r="D29" i="7"/>
  <c r="I29" i="7" s="1"/>
  <c r="C29" i="23"/>
  <c r="H29" i="23" s="1"/>
  <c r="C28" i="4"/>
  <c r="H28" i="4" s="1"/>
  <c r="C28" i="21"/>
  <c r="H28" i="21" s="1"/>
  <c r="C28" i="31"/>
  <c r="H28" i="31" s="1"/>
  <c r="C29" i="22"/>
  <c r="H29" i="22" s="1"/>
  <c r="E30" i="18"/>
  <c r="J30" i="18" s="1"/>
  <c r="C29" i="7"/>
  <c r="H29" i="7" s="1"/>
  <c r="C28" i="5"/>
  <c r="H28" i="5" s="1"/>
  <c r="C30" i="33"/>
  <c r="H30" i="33" s="1"/>
  <c r="C30" i="26"/>
  <c r="H30" i="26" s="1"/>
  <c r="E28" i="9"/>
  <c r="J28" i="9" s="1"/>
  <c r="E28" i="22"/>
  <c r="J28" i="22" s="1"/>
  <c r="D30" i="33"/>
  <c r="I30" i="33" s="1"/>
  <c r="E30" i="8"/>
  <c r="J30" i="8" s="1"/>
  <c r="C29" i="30"/>
  <c r="H29" i="30" s="1"/>
  <c r="C28" i="18"/>
  <c r="H28" i="18" s="1"/>
  <c r="E29" i="7"/>
  <c r="J29" i="7" s="1"/>
  <c r="C29" i="8"/>
  <c r="H29" i="8" s="1"/>
  <c r="C29" i="33"/>
  <c r="H29" i="33" s="1"/>
  <c r="C28" i="30"/>
  <c r="H28" i="30" s="1"/>
  <c r="E29" i="9"/>
  <c r="J29" i="9" s="1"/>
  <c r="E28" i="5"/>
  <c r="J28" i="5" s="1"/>
  <c r="D29" i="5"/>
  <c r="I29" i="5" s="1"/>
  <c r="D30" i="27"/>
  <c r="I30" i="27" s="1"/>
  <c r="E30" i="7"/>
  <c r="J30" i="7" s="1"/>
  <c r="D29" i="33"/>
  <c r="I29" i="33" s="1"/>
  <c r="C30" i="31"/>
  <c r="H30" i="31" s="1"/>
  <c r="C30" i="23"/>
  <c r="H30" i="23" s="1"/>
  <c r="C28" i="8"/>
  <c r="H28" i="8" s="1"/>
  <c r="D28" i="26"/>
  <c r="I28" i="26" s="1"/>
  <c r="D30" i="7"/>
  <c r="I30" i="7" s="1"/>
  <c r="C30" i="29"/>
  <c r="H30" i="29" s="1"/>
  <c r="C30" i="21"/>
  <c r="H30" i="21" s="1"/>
  <c r="E30" i="33"/>
  <c r="J30" i="33" s="1"/>
  <c r="C30" i="24"/>
  <c r="H30" i="24" s="1"/>
  <c r="E30" i="21"/>
  <c r="J30" i="21" s="1"/>
  <c r="D30" i="20"/>
  <c r="I30" i="20" s="1"/>
  <c r="D29" i="18"/>
  <c r="I29" i="18" s="1"/>
  <c r="C29" i="4"/>
  <c r="H29" i="4" s="1"/>
  <c r="E29" i="4"/>
  <c r="J29" i="4" s="1"/>
  <c r="D28" i="32"/>
  <c r="I28" i="32" s="1"/>
  <c r="E30" i="19"/>
  <c r="J30" i="19" s="1"/>
  <c r="C29" i="20"/>
  <c r="H29" i="20" s="1"/>
  <c r="D30" i="6"/>
  <c r="I30" i="6" s="1"/>
  <c r="E28" i="37"/>
  <c r="J28" i="37" s="1"/>
  <c r="E30" i="5"/>
  <c r="J30" i="5" s="1"/>
  <c r="E29" i="5"/>
  <c r="J29" i="5" s="1"/>
  <c r="C28" i="22"/>
  <c r="H28" i="22" s="1"/>
  <c r="C28" i="25"/>
  <c r="H28" i="25" s="1"/>
  <c r="C29" i="18"/>
  <c r="C28" i="35"/>
  <c r="H28" i="35" s="1"/>
  <c r="C29" i="19"/>
  <c r="H29" i="19" s="1"/>
  <c r="D29" i="34"/>
  <c r="I29" i="34" s="1"/>
  <c r="D29" i="36"/>
  <c r="I29" i="36" s="1"/>
  <c r="D28" i="33"/>
  <c r="I28" i="33" s="1"/>
  <c r="D28" i="27"/>
  <c r="I28" i="27" s="1"/>
  <c r="D29" i="8"/>
  <c r="I29" i="8" s="1"/>
  <c r="D30" i="29"/>
  <c r="I30" i="29" s="1"/>
  <c r="D28" i="34"/>
  <c r="I28" i="34" s="1"/>
  <c r="D29" i="27"/>
  <c r="I29" i="27" s="1"/>
  <c r="E28" i="4"/>
  <c r="J28" i="4" s="1"/>
  <c r="E28" i="30"/>
  <c r="J28" i="30" s="1"/>
  <c r="E29" i="29"/>
  <c r="J29" i="29" s="1"/>
  <c r="E29" i="21"/>
  <c r="J29" i="21" s="1"/>
  <c r="D30" i="31"/>
  <c r="I30" i="31" s="1"/>
  <c r="M11" i="39"/>
  <c r="L17" i="39" s="1"/>
  <c r="E28" i="36"/>
  <c r="J28" i="36" s="1"/>
  <c r="E29" i="23"/>
  <c r="J29" i="23" s="1"/>
  <c r="E28" i="29"/>
  <c r="J28" i="29" s="1"/>
  <c r="D28" i="29"/>
  <c r="I28" i="29" s="1"/>
  <c r="D28" i="31"/>
  <c r="I28" i="31" s="1"/>
  <c r="D30" i="24"/>
  <c r="I30" i="24" s="1"/>
  <c r="D29" i="29"/>
  <c r="I29" i="29" s="1"/>
  <c r="D28" i="24"/>
  <c r="I28" i="24" s="1"/>
  <c r="N11" i="39"/>
  <c r="P17" i="39" s="1"/>
  <c r="E30" i="26"/>
  <c r="J30" i="26" s="1"/>
  <c r="D28" i="19"/>
  <c r="I28" i="19" s="1"/>
  <c r="E28" i="31"/>
  <c r="J28" i="31" s="1"/>
  <c r="C29" i="36"/>
  <c r="H29" i="36" s="1"/>
  <c r="C28" i="33"/>
  <c r="H28" i="33" s="1"/>
  <c r="D28" i="30"/>
  <c r="I28" i="30" s="1"/>
  <c r="D29" i="28"/>
  <c r="I29" i="28" s="1"/>
  <c r="C28" i="19"/>
  <c r="H28" i="19" s="1"/>
  <c r="D30" i="5"/>
  <c r="I30" i="5" s="1"/>
  <c r="E35" i="40"/>
  <c r="G18" i="40"/>
  <c r="E29" i="25"/>
  <c r="J29" i="25" s="1"/>
  <c r="D28" i="7"/>
  <c r="I28" i="7" s="1"/>
  <c r="F19" i="40"/>
  <c r="F28" i="40" s="1"/>
  <c r="D30" i="35"/>
  <c r="I30" i="35" s="1"/>
  <c r="C29" i="24"/>
  <c r="H29" i="24" s="1"/>
  <c r="D28" i="21"/>
  <c r="I28" i="21" s="1"/>
  <c r="C30" i="18"/>
  <c r="H30" i="18" s="1"/>
  <c r="F21" i="40"/>
  <c r="F30" i="40" s="1"/>
  <c r="E29" i="24"/>
  <c r="J29" i="24" s="1"/>
  <c r="M29" i="24" s="1"/>
  <c r="C30" i="28"/>
  <c r="H30" i="28" s="1"/>
  <c r="C30" i="4"/>
  <c r="H30" i="4" s="1"/>
  <c r="E29" i="26"/>
  <c r="J29" i="26" s="1"/>
  <c r="E30" i="28"/>
  <c r="J30" i="28" s="1"/>
  <c r="G19" i="40"/>
  <c r="D28" i="6"/>
  <c r="I28" i="6" s="1"/>
  <c r="E28" i="35"/>
  <c r="J28" i="35" s="1"/>
  <c r="D30" i="22"/>
  <c r="I30" i="22" s="1"/>
  <c r="L12" i="39"/>
  <c r="P18" i="39" s="1"/>
  <c r="E29" i="27"/>
  <c r="J29" i="27" s="1"/>
  <c r="E28" i="7"/>
  <c r="J28" i="7" s="1"/>
  <c r="I13" i="40"/>
  <c r="H18" i="40"/>
  <c r="E30" i="22"/>
  <c r="J30" i="22" s="1"/>
  <c r="E29" i="8"/>
  <c r="J29" i="8" s="1"/>
  <c r="D28" i="4"/>
  <c r="I28" i="4" s="1"/>
  <c r="D35" i="40"/>
  <c r="J30" i="38"/>
  <c r="H30" i="32"/>
  <c r="D29" i="26"/>
  <c r="I29" i="26" s="1"/>
  <c r="D29" i="4"/>
  <c r="I29" i="4" s="1"/>
  <c r="D28" i="22"/>
  <c r="I28" i="22" s="1"/>
  <c r="D28" i="35"/>
  <c r="I28" i="35" s="1"/>
  <c r="D29" i="19"/>
  <c r="I29" i="19" s="1"/>
  <c r="D30" i="28"/>
  <c r="I30" i="28" s="1"/>
  <c r="D30" i="32"/>
  <c r="I30" i="32" s="1"/>
  <c r="D29" i="21"/>
  <c r="I29" i="21" s="1"/>
  <c r="D30" i="19"/>
  <c r="I30" i="19" s="1"/>
  <c r="D30" i="4"/>
  <c r="I30" i="4" s="1"/>
  <c r="E29" i="32"/>
  <c r="E30" i="25"/>
  <c r="J30" i="25" s="1"/>
  <c r="M30" i="25" s="1"/>
  <c r="E28" i="24"/>
  <c r="J28" i="24" s="1"/>
  <c r="E29" i="35"/>
  <c r="J29" i="35" s="1"/>
  <c r="E28" i="19"/>
  <c r="J28" i="19" s="1"/>
  <c r="E29" i="22"/>
  <c r="J29" i="22" s="1"/>
  <c r="E28" i="8"/>
  <c r="J28" i="8" s="1"/>
  <c r="E29" i="20"/>
  <c r="J29" i="20" s="1"/>
  <c r="E30" i="36"/>
  <c r="J30" i="36" s="1"/>
  <c r="E29" i="28"/>
  <c r="J29" i="28" s="1"/>
  <c r="E29" i="36"/>
  <c r="E29" i="30"/>
  <c r="J29" i="30" s="1"/>
  <c r="M12" i="39"/>
  <c r="N18" i="39" s="1"/>
  <c r="E28" i="26"/>
  <c r="J28" i="26" s="1"/>
  <c r="E30" i="4"/>
  <c r="J30" i="4" s="1"/>
  <c r="E28" i="28"/>
  <c r="J28" i="28" s="1"/>
  <c r="E30" i="24"/>
  <c r="J30" i="24" s="1"/>
  <c r="E29" i="34"/>
  <c r="J29" i="34" s="1"/>
  <c r="E30" i="9"/>
  <c r="J30" i="9" s="1"/>
  <c r="E30" i="23"/>
  <c r="J30" i="23" s="1"/>
  <c r="E13" i="1"/>
  <c r="N28" i="1"/>
  <c r="K36" i="1"/>
  <c r="E28" i="21"/>
  <c r="J28" i="21" s="1"/>
  <c r="E29" i="18"/>
  <c r="J29" i="18" s="1"/>
  <c r="H31" i="40"/>
  <c r="H30" i="40"/>
  <c r="H28" i="40"/>
  <c r="H29" i="40"/>
  <c r="H26" i="40"/>
  <c r="H35" i="40" s="1"/>
  <c r="H27" i="40"/>
  <c r="H34" i="40" s="1"/>
  <c r="E28" i="23"/>
  <c r="J28" i="23" s="1"/>
  <c r="C28" i="28"/>
  <c r="H28" i="28" s="1"/>
  <c r="D28" i="9"/>
  <c r="I28" i="9" s="1"/>
  <c r="C29" i="35"/>
  <c r="H29" i="35" s="1"/>
  <c r="C30" i="35"/>
  <c r="H30" i="35" s="1"/>
  <c r="D30" i="30"/>
  <c r="I30" i="30" s="1"/>
  <c r="E28" i="18"/>
  <c r="J28" i="18" s="1"/>
  <c r="D28" i="28"/>
  <c r="I28" i="28" s="1"/>
  <c r="D28" i="20"/>
  <c r="I28" i="20" s="1"/>
  <c r="C29" i="25"/>
  <c r="H29" i="25" s="1"/>
  <c r="M29" i="1"/>
  <c r="M36" i="1" s="1"/>
  <c r="I18" i="40"/>
  <c r="I27" i="40" s="1"/>
  <c r="F36" i="40"/>
  <c r="C18" i="40"/>
  <c r="I31" i="40"/>
  <c r="D29" i="30"/>
  <c r="I29" i="30" s="1"/>
  <c r="C30" i="19"/>
  <c r="H30" i="19" s="1"/>
  <c r="C29" i="32"/>
  <c r="H29" i="32" s="1"/>
  <c r="I20" i="40"/>
  <c r="I29" i="40" s="1"/>
  <c r="D18" i="40"/>
  <c r="E30" i="32"/>
  <c r="J30" i="32" s="1"/>
  <c r="E30" i="34"/>
  <c r="J30" i="34" s="1"/>
  <c r="E28" i="32"/>
  <c r="J28" i="32" s="1"/>
  <c r="E30" i="20"/>
  <c r="J30" i="20" s="1"/>
  <c r="E28" i="34"/>
  <c r="J28" i="34" s="1"/>
  <c r="E30" i="27"/>
  <c r="J30" i="27" s="1"/>
  <c r="D30" i="8"/>
  <c r="I30" i="8" s="1"/>
  <c r="D29" i="35"/>
  <c r="I29" i="35" s="1"/>
  <c r="C29" i="34"/>
  <c r="H29" i="34" s="1"/>
  <c r="D29" i="9"/>
  <c r="I29" i="9" s="1"/>
  <c r="C28" i="32"/>
  <c r="H28" i="32" s="1"/>
  <c r="C29" i="27"/>
  <c r="H29" i="27" s="1"/>
  <c r="D29" i="22"/>
  <c r="I29" i="22" s="1"/>
  <c r="G22" i="40"/>
  <c r="G31" i="40" s="1"/>
  <c r="D22" i="40"/>
  <c r="E22" i="40"/>
  <c r="F18" i="40"/>
  <c r="F27" i="40" s="1"/>
  <c r="F34" i="40" s="1"/>
  <c r="C30" i="36"/>
  <c r="H30" i="36" s="1"/>
  <c r="G28" i="40"/>
  <c r="G27" i="40"/>
  <c r="G29" i="40"/>
  <c r="I19" i="40"/>
  <c r="I28" i="40" s="1"/>
  <c r="I36" i="40" s="1"/>
  <c r="Q28" i="1"/>
  <c r="D17" i="40"/>
  <c r="F17" i="40"/>
  <c r="F26" i="40" s="1"/>
  <c r="F35" i="40" s="1"/>
  <c r="G17" i="40"/>
  <c r="G26" i="40" s="1"/>
  <c r="G35" i="40" s="1"/>
  <c r="E29" i="6"/>
  <c r="J29" i="6" s="1"/>
  <c r="C30" i="20"/>
  <c r="H30" i="20" s="1"/>
  <c r="D29" i="6"/>
  <c r="I29" i="6" s="1"/>
  <c r="D28" i="8"/>
  <c r="I28" i="8" s="1"/>
  <c r="C30" i="27"/>
  <c r="H30" i="27" s="1"/>
  <c r="D30" i="21"/>
  <c r="I30" i="21" s="1"/>
  <c r="L29" i="1"/>
  <c r="N29" i="1" s="1"/>
  <c r="Q29" i="1" s="1"/>
  <c r="G21" i="40"/>
  <c r="G30" i="40" s="1"/>
  <c r="E21" i="40"/>
  <c r="D21" i="40"/>
  <c r="I17" i="40"/>
  <c r="I26" i="40" s="1"/>
  <c r="H36" i="1"/>
  <c r="E29" i="31"/>
  <c r="J29" i="31" s="1"/>
  <c r="N30" i="1"/>
  <c r="Q30" i="1" s="1"/>
  <c r="I21" i="40"/>
  <c r="I30" i="40" s="1"/>
  <c r="L36" i="1"/>
  <c r="H12" i="39"/>
  <c r="H13" i="39" s="1"/>
  <c r="D29" i="20"/>
  <c r="I29" i="20" s="1"/>
  <c r="C26" i="40"/>
  <c r="C29" i="40"/>
  <c r="C30" i="40"/>
  <c r="C31" i="40"/>
  <c r="C28" i="40"/>
  <c r="C27" i="40"/>
  <c r="C34" i="40" s="1"/>
  <c r="C17" i="40"/>
  <c r="C28" i="36"/>
  <c r="H28" i="36" s="1"/>
  <c r="E30" i="37"/>
  <c r="J30" i="37" s="1"/>
  <c r="C30" i="7"/>
  <c r="H30" i="7" s="1"/>
  <c r="C29" i="5"/>
  <c r="H29" i="5" s="1"/>
  <c r="C28" i="7"/>
  <c r="H28" i="7" s="1"/>
  <c r="C30" i="5"/>
  <c r="H30" i="5" s="1"/>
  <c r="I13" i="39"/>
  <c r="J30" i="30"/>
  <c r="J30" i="29"/>
  <c r="J30" i="6"/>
  <c r="D30" i="18"/>
  <c r="I30" i="18" s="1"/>
  <c r="C30" i="34"/>
  <c r="H30" i="34" s="1"/>
  <c r="D28" i="18"/>
  <c r="I28" i="18" s="1"/>
  <c r="G12" i="39"/>
  <c r="G13" i="39" s="1"/>
  <c r="E29" i="19"/>
  <c r="J29" i="19" s="1"/>
  <c r="E30" i="35"/>
  <c r="J30" i="35" s="1"/>
  <c r="E30" i="31"/>
  <c r="E28" i="20"/>
  <c r="J28" i="20" s="1"/>
  <c r="E28" i="38"/>
  <c r="E28" i="33"/>
  <c r="J28" i="33" s="1"/>
  <c r="E29" i="33"/>
  <c r="J29" i="33" s="1"/>
  <c r="E28" i="6"/>
  <c r="J28" i="6" s="1"/>
  <c r="D30" i="39"/>
  <c r="M28" i="25" l="1"/>
  <c r="M30" i="23"/>
  <c r="I36" i="23"/>
  <c r="D13" i="23" s="1"/>
  <c r="M28" i="23"/>
  <c r="I36" i="25"/>
  <c r="D13" i="25" s="1"/>
  <c r="K28" i="38"/>
  <c r="I36" i="37"/>
  <c r="D13" i="37" s="1"/>
  <c r="Q16" i="39"/>
  <c r="M30" i="26"/>
  <c r="M29" i="23"/>
  <c r="K28" i="37"/>
  <c r="K30" i="37"/>
  <c r="K29" i="25"/>
  <c r="M28" i="5"/>
  <c r="I36" i="38"/>
  <c r="D13" i="38" s="1"/>
  <c r="K30" i="26"/>
  <c r="K29" i="37"/>
  <c r="O16" i="39"/>
  <c r="M29" i="18"/>
  <c r="N16" i="39"/>
  <c r="M30" i="38"/>
  <c r="M29" i="38"/>
  <c r="K30" i="33"/>
  <c r="L28" i="4"/>
  <c r="K30" i="25"/>
  <c r="H36" i="37"/>
  <c r="C13" i="37" s="1"/>
  <c r="I36" i="32"/>
  <c r="D13" i="32" s="1"/>
  <c r="M16" i="39"/>
  <c r="K29" i="38"/>
  <c r="K28" i="23"/>
  <c r="L29" i="37"/>
  <c r="M29" i="37"/>
  <c r="M30" i="20"/>
  <c r="M30" i="33"/>
  <c r="L29" i="28"/>
  <c r="L30" i="38"/>
  <c r="L28" i="37"/>
  <c r="J36" i="37"/>
  <c r="E13" i="37" s="1"/>
  <c r="K30" i="6"/>
  <c r="M29" i="27"/>
  <c r="K28" i="5"/>
  <c r="I36" i="8"/>
  <c r="D13" i="8" s="1"/>
  <c r="M28" i="7"/>
  <c r="L30" i="18"/>
  <c r="I36" i="36"/>
  <c r="D13" i="36" s="1"/>
  <c r="K29" i="33"/>
  <c r="H36" i="31"/>
  <c r="C13" i="31" s="1"/>
  <c r="K28" i="26"/>
  <c r="L29" i="8"/>
  <c r="M29" i="5"/>
  <c r="K29" i="9"/>
  <c r="I36" i="26"/>
  <c r="D13" i="26" s="1"/>
  <c r="O18" i="39"/>
  <c r="L28" i="25"/>
  <c r="M28" i="37"/>
  <c r="K29" i="8"/>
  <c r="K28" i="25"/>
  <c r="K36" i="25" s="1"/>
  <c r="F13" i="25" s="1"/>
  <c r="M29" i="34"/>
  <c r="M28" i="26"/>
  <c r="L29" i="29"/>
  <c r="I36" i="33"/>
  <c r="D13" i="33" s="1"/>
  <c r="K30" i="9"/>
  <c r="H36" i="23"/>
  <c r="C13" i="23" s="1"/>
  <c r="H36" i="25"/>
  <c r="C13" i="25" s="1"/>
  <c r="H36" i="9"/>
  <c r="C13" i="9" s="1"/>
  <c r="M28" i="6"/>
  <c r="K29" i="23"/>
  <c r="K28" i="33"/>
  <c r="H36" i="32"/>
  <c r="C13" i="32" s="1"/>
  <c r="K28" i="36"/>
  <c r="L30" i="5"/>
  <c r="I36" i="27"/>
  <c r="D13" i="27" s="1"/>
  <c r="K28" i="28"/>
  <c r="I36" i="22"/>
  <c r="D13" i="22" s="1"/>
  <c r="H29" i="18"/>
  <c r="K29" i="18" s="1"/>
  <c r="I36" i="7"/>
  <c r="D13" i="7" s="1"/>
  <c r="L28" i="7"/>
  <c r="K30" i="28"/>
  <c r="H36" i="24"/>
  <c r="C13" i="24" s="1"/>
  <c r="I36" i="5"/>
  <c r="D13" i="5" s="1"/>
  <c r="H36" i="33"/>
  <c r="C13" i="33" s="1"/>
  <c r="K28" i="22"/>
  <c r="K30" i="29"/>
  <c r="K29" i="5"/>
  <c r="K30" i="27"/>
  <c r="K29" i="7"/>
  <c r="L30" i="19"/>
  <c r="K28" i="9"/>
  <c r="K29" i="36"/>
  <c r="I36" i="34"/>
  <c r="D13" i="34" s="1"/>
  <c r="L28" i="35"/>
  <c r="K30" i="23"/>
  <c r="L30" i="21"/>
  <c r="M30" i="7"/>
  <c r="K30" i="7"/>
  <c r="L30" i="4"/>
  <c r="J36" i="7"/>
  <c r="E13" i="7" s="1"/>
  <c r="K29" i="24"/>
  <c r="K30" i="18"/>
  <c r="L28" i="22"/>
  <c r="H36" i="6"/>
  <c r="C13" i="6" s="1"/>
  <c r="L28" i="19"/>
  <c r="I36" i="6"/>
  <c r="D13" i="6" s="1"/>
  <c r="M30" i="27"/>
  <c r="H36" i="22"/>
  <c r="C13" i="22" s="1"/>
  <c r="L30" i="28"/>
  <c r="K30" i="36"/>
  <c r="L29" i="19"/>
  <c r="L30" i="29"/>
  <c r="K28" i="30"/>
  <c r="K30" i="20"/>
  <c r="L30" i="32"/>
  <c r="H36" i="19"/>
  <c r="C13" i="19" s="1"/>
  <c r="H36" i="28"/>
  <c r="C13" i="28" s="1"/>
  <c r="K28" i="27"/>
  <c r="I36" i="29"/>
  <c r="D13" i="29" s="1"/>
  <c r="M28" i="19"/>
  <c r="K28" i="34"/>
  <c r="I36" i="31"/>
  <c r="D13" i="31" s="1"/>
  <c r="Q17" i="39"/>
  <c r="K29" i="29"/>
  <c r="M28" i="30"/>
  <c r="K28" i="31"/>
  <c r="M30" i="5"/>
  <c r="K30" i="5"/>
  <c r="K30" i="4"/>
  <c r="I36" i="4"/>
  <c r="D13" i="4" s="1"/>
  <c r="M28" i="29"/>
  <c r="M17" i="39"/>
  <c r="K28" i="21"/>
  <c r="I36" i="24"/>
  <c r="D13" i="24" s="1"/>
  <c r="M30" i="19"/>
  <c r="K29" i="22"/>
  <c r="K30" i="24"/>
  <c r="N17" i="39"/>
  <c r="K29" i="4"/>
  <c r="K28" i="29"/>
  <c r="K28" i="19"/>
  <c r="M29" i="4"/>
  <c r="K30" i="31"/>
  <c r="M29" i="25"/>
  <c r="M36" i="25" s="1"/>
  <c r="H13" i="25" s="1"/>
  <c r="M29" i="29"/>
  <c r="L29" i="6"/>
  <c r="O17" i="39"/>
  <c r="I36" i="30"/>
  <c r="D13" i="30" s="1"/>
  <c r="K30" i="35"/>
  <c r="M28" i="4"/>
  <c r="M30" i="35"/>
  <c r="K28" i="4"/>
  <c r="M28" i="8"/>
  <c r="M30" i="22"/>
  <c r="K28" i="24"/>
  <c r="M30" i="4"/>
  <c r="M28" i="24"/>
  <c r="K29" i="28"/>
  <c r="M29" i="22"/>
  <c r="D21" i="39"/>
  <c r="F21" i="39"/>
  <c r="F30" i="39" s="1"/>
  <c r="I21" i="39"/>
  <c r="I30" i="39" s="1"/>
  <c r="L30" i="25"/>
  <c r="M29" i="7"/>
  <c r="L29" i="7"/>
  <c r="M29" i="28"/>
  <c r="L18" i="39"/>
  <c r="E17" i="39" s="1"/>
  <c r="E26" i="39" s="1"/>
  <c r="L29" i="38"/>
  <c r="Q18" i="39"/>
  <c r="J36" i="25"/>
  <c r="E13" i="25" s="1"/>
  <c r="H36" i="4"/>
  <c r="C13" i="4" s="1"/>
  <c r="I36" i="19"/>
  <c r="D13" i="19" s="1"/>
  <c r="H36" i="27"/>
  <c r="C13" i="27" s="1"/>
  <c r="H36" i="34"/>
  <c r="C13" i="34" s="1"/>
  <c r="I36" i="35"/>
  <c r="D13" i="35" s="1"/>
  <c r="E21" i="39"/>
  <c r="E30" i="39" s="1"/>
  <c r="H36" i="40"/>
  <c r="J36" i="21"/>
  <c r="E13" i="21" s="1"/>
  <c r="L28" i="31"/>
  <c r="M28" i="31"/>
  <c r="L29" i="30"/>
  <c r="L28" i="23"/>
  <c r="L30" i="34"/>
  <c r="M28" i="35"/>
  <c r="L29" i="21"/>
  <c r="M29" i="35"/>
  <c r="J36" i="20"/>
  <c r="E13" i="20" s="1"/>
  <c r="J36" i="18"/>
  <c r="E13" i="18" s="1"/>
  <c r="J36" i="28"/>
  <c r="E13" i="28" s="1"/>
  <c r="L29" i="20"/>
  <c r="L28" i="29"/>
  <c r="M30" i="37"/>
  <c r="L29" i="31"/>
  <c r="J36" i="30"/>
  <c r="E13" i="30" s="1"/>
  <c r="L30" i="23"/>
  <c r="M30" i="8"/>
  <c r="I36" i="21"/>
  <c r="D13" i="21" s="1"/>
  <c r="K29" i="6"/>
  <c r="I36" i="9"/>
  <c r="D13" i="9" s="1"/>
  <c r="I36" i="28"/>
  <c r="D13" i="28" s="1"/>
  <c r="I36" i="20"/>
  <c r="D13" i="20" s="1"/>
  <c r="H36" i="21"/>
  <c r="C13" i="21" s="1"/>
  <c r="H36" i="26"/>
  <c r="C13" i="26" s="1"/>
  <c r="H36" i="30"/>
  <c r="C13" i="30" s="1"/>
  <c r="H36" i="20"/>
  <c r="C13" i="20" s="1"/>
  <c r="L30" i="20"/>
  <c r="H36" i="35"/>
  <c r="C13" i="35" s="1"/>
  <c r="L28" i="27"/>
  <c r="L30" i="6"/>
  <c r="L28" i="30"/>
  <c r="K28" i="6"/>
  <c r="K29" i="30"/>
  <c r="M30" i="21"/>
  <c r="K29" i="19"/>
  <c r="M30" i="28"/>
  <c r="M29" i="21"/>
  <c r="M29" i="26"/>
  <c r="K30" i="21"/>
  <c r="M29" i="30"/>
  <c r="K30" i="32"/>
  <c r="K28" i="8"/>
  <c r="K29" i="21"/>
  <c r="K29" i="26"/>
  <c r="K36" i="26" s="1"/>
  <c r="F13" i="26" s="1"/>
  <c r="K28" i="35"/>
  <c r="M29" i="9"/>
  <c r="K30" i="38"/>
  <c r="H36" i="38"/>
  <c r="C13" i="38" s="1"/>
  <c r="L29" i="5"/>
  <c r="K29" i="31"/>
  <c r="K30" i="30"/>
  <c r="K29" i="27"/>
  <c r="H36" i="36"/>
  <c r="C13" i="36" s="1"/>
  <c r="L28" i="8"/>
  <c r="L29" i="25"/>
  <c r="H36" i="29"/>
  <c r="C13" i="29" s="1"/>
  <c r="H36" i="8"/>
  <c r="C13" i="8" s="1"/>
  <c r="L30" i="30"/>
  <c r="H36" i="7"/>
  <c r="C13" i="7" s="1"/>
  <c r="M28" i="28"/>
  <c r="J36" i="9"/>
  <c r="E13" i="9" s="1"/>
  <c r="M29" i="33"/>
  <c r="J36" i="33"/>
  <c r="E13" i="33" s="1"/>
  <c r="J29" i="32"/>
  <c r="M29" i="32" s="1"/>
  <c r="M18" i="39"/>
  <c r="M29" i="31"/>
  <c r="M30" i="36"/>
  <c r="L29" i="33"/>
  <c r="L28" i="24"/>
  <c r="L28" i="20"/>
  <c r="L30" i="26"/>
  <c r="M30" i="29"/>
  <c r="J36" i="26"/>
  <c r="E13" i="26" s="1"/>
  <c r="M30" i="30"/>
  <c r="L29" i="9"/>
  <c r="L30" i="37"/>
  <c r="M30" i="32"/>
  <c r="M28" i="32"/>
  <c r="J36" i="24"/>
  <c r="E13" i="24" s="1"/>
  <c r="L28" i="21"/>
  <c r="L30" i="33"/>
  <c r="M30" i="24"/>
  <c r="J29" i="36"/>
  <c r="M29" i="36" s="1"/>
  <c r="M28" i="9"/>
  <c r="L30" i="9"/>
  <c r="M30" i="9"/>
  <c r="L28" i="9"/>
  <c r="L30" i="24"/>
  <c r="J36" i="34"/>
  <c r="E13" i="34" s="1"/>
  <c r="M28" i="34"/>
  <c r="L28" i="34"/>
  <c r="H52" i="1"/>
  <c r="H13" i="1"/>
  <c r="H51" i="1"/>
  <c r="H50" i="1"/>
  <c r="E44" i="1"/>
  <c r="D42" i="1"/>
  <c r="N13" i="1"/>
  <c r="C43" i="1"/>
  <c r="D51" i="1"/>
  <c r="E51" i="1"/>
  <c r="E42" i="1"/>
  <c r="D43" i="1"/>
  <c r="N14" i="1"/>
  <c r="C44" i="1"/>
  <c r="D52" i="1"/>
  <c r="E52" i="1"/>
  <c r="L28" i="36"/>
  <c r="J36" i="29"/>
  <c r="E13" i="29" s="1"/>
  <c r="M28" i="36"/>
  <c r="J36" i="5"/>
  <c r="E13" i="5" s="1"/>
  <c r="L29" i="22"/>
  <c r="M29" i="6"/>
  <c r="M30" i="6"/>
  <c r="M30" i="34"/>
  <c r="L29" i="34"/>
  <c r="K30" i="8"/>
  <c r="G50" i="1"/>
  <c r="G52" i="1"/>
  <c r="G51" i="1"/>
  <c r="G13" i="1"/>
  <c r="N36" i="1"/>
  <c r="I34" i="40"/>
  <c r="M28" i="33"/>
  <c r="L30" i="7"/>
  <c r="D44" i="1"/>
  <c r="N12" i="1"/>
  <c r="E43" i="1"/>
  <c r="C42" i="1"/>
  <c r="D50" i="1"/>
  <c r="F52" i="1"/>
  <c r="F50" i="1"/>
  <c r="F13" i="1"/>
  <c r="F51" i="1"/>
  <c r="L28" i="26"/>
  <c r="M28" i="22"/>
  <c r="K28" i="7"/>
  <c r="L29" i="26"/>
  <c r="K29" i="35"/>
  <c r="C36" i="40"/>
  <c r="M28" i="27"/>
  <c r="M28" i="21"/>
  <c r="J36" i="27"/>
  <c r="E13" i="27" s="1"/>
  <c r="G34" i="40"/>
  <c r="Q4" i="40" s="1"/>
  <c r="R12" i="1" s="1"/>
  <c r="I35" i="40"/>
  <c r="E50" i="1"/>
  <c r="L29" i="24"/>
  <c r="L30" i="36"/>
  <c r="C21" i="39"/>
  <c r="C30" i="39" s="1"/>
  <c r="L28" i="28"/>
  <c r="L30" i="35"/>
  <c r="K29" i="32"/>
  <c r="K28" i="20"/>
  <c r="L30" i="27"/>
  <c r="K29" i="34"/>
  <c r="J36" i="22"/>
  <c r="E13" i="22" s="1"/>
  <c r="K29" i="20"/>
  <c r="L29" i="27"/>
  <c r="C52" i="1"/>
  <c r="C13" i="1"/>
  <c r="C50" i="1"/>
  <c r="C51" i="1"/>
  <c r="G36" i="40"/>
  <c r="H21" i="39"/>
  <c r="H30" i="39" s="1"/>
  <c r="M29" i="20"/>
  <c r="M28" i="20"/>
  <c r="L28" i="32"/>
  <c r="L28" i="18"/>
  <c r="K28" i="32"/>
  <c r="L29" i="35"/>
  <c r="K30" i="19"/>
  <c r="C35" i="40"/>
  <c r="J36" i="4"/>
  <c r="E13" i="4" s="1"/>
  <c r="J36" i="23"/>
  <c r="E13" i="23" s="1"/>
  <c r="M28" i="18"/>
  <c r="L28" i="6"/>
  <c r="J36" i="35"/>
  <c r="E13" i="35" s="1"/>
  <c r="L28" i="5"/>
  <c r="J36" i="6"/>
  <c r="E13" i="6" s="1"/>
  <c r="L28" i="33"/>
  <c r="K28" i="18"/>
  <c r="K30" i="34"/>
  <c r="M30" i="18"/>
  <c r="I36" i="18"/>
  <c r="D13" i="18" s="1"/>
  <c r="G21" i="39"/>
  <c r="G30" i="39" s="1"/>
  <c r="L29" i="23"/>
  <c r="L29" i="4"/>
  <c r="J30" i="31"/>
  <c r="J28" i="38"/>
  <c r="M28" i="38" s="1"/>
  <c r="H36" i="5"/>
  <c r="C13" i="5" s="1"/>
  <c r="L30" i="22"/>
  <c r="K30" i="22"/>
  <c r="M29" i="8"/>
  <c r="L30" i="8"/>
  <c r="J36" i="8"/>
  <c r="M29" i="19"/>
  <c r="J36" i="19"/>
  <c r="E13" i="19" s="1"/>
  <c r="N30" i="23" l="1"/>
  <c r="Q30" i="23" s="1"/>
  <c r="D52" i="23" s="1"/>
  <c r="M36" i="23"/>
  <c r="H13" i="23" s="1"/>
  <c r="K36" i="37"/>
  <c r="F13" i="37" s="1"/>
  <c r="M36" i="38"/>
  <c r="H13" i="38" s="1"/>
  <c r="N30" i="26"/>
  <c r="Q30" i="26" s="1"/>
  <c r="C44" i="26" s="1"/>
  <c r="M36" i="37"/>
  <c r="H13" i="37" s="1"/>
  <c r="N29" i="37"/>
  <c r="Q29" i="37" s="1"/>
  <c r="C43" i="37" s="1"/>
  <c r="L36" i="37"/>
  <c r="G13" i="37" s="1"/>
  <c r="C19" i="39"/>
  <c r="C28" i="39" s="1"/>
  <c r="N30" i="33"/>
  <c r="Q30" i="33" s="1"/>
  <c r="C52" i="33" s="1"/>
  <c r="N29" i="38"/>
  <c r="Q29" i="38" s="1"/>
  <c r="D51" i="38" s="1"/>
  <c r="N29" i="29"/>
  <c r="Q29" i="29" s="1"/>
  <c r="N13" i="29" s="1"/>
  <c r="N28" i="25"/>
  <c r="Q28" i="25" s="1"/>
  <c r="E44" i="25" s="1"/>
  <c r="N28" i="5"/>
  <c r="Q28" i="5" s="1"/>
  <c r="E50" i="5" s="1"/>
  <c r="N30" i="25"/>
  <c r="Q30" i="25" s="1"/>
  <c r="C52" i="25" s="1"/>
  <c r="M36" i="5"/>
  <c r="H13" i="5" s="1"/>
  <c r="K36" i="33"/>
  <c r="F13" i="33" s="1"/>
  <c r="N30" i="38"/>
  <c r="Q30" i="38" s="1"/>
  <c r="D52" i="38" s="1"/>
  <c r="N28" i="23"/>
  <c r="Q28" i="23" s="1"/>
  <c r="C42" i="23" s="1"/>
  <c r="N28" i="37"/>
  <c r="Q28" i="37" s="1"/>
  <c r="N28" i="26"/>
  <c r="Q28" i="26" s="1"/>
  <c r="E20" i="39"/>
  <c r="E29" i="39" s="1"/>
  <c r="E35" i="39" s="1"/>
  <c r="K36" i="23"/>
  <c r="F13" i="23" s="1"/>
  <c r="K36" i="9"/>
  <c r="F13" i="9" s="1"/>
  <c r="K36" i="5"/>
  <c r="F13" i="5" s="1"/>
  <c r="M36" i="27"/>
  <c r="H13" i="27" s="1"/>
  <c r="M36" i="26"/>
  <c r="H13" i="26" s="1"/>
  <c r="N28" i="19"/>
  <c r="Q28" i="19" s="1"/>
  <c r="C50" i="19" s="1"/>
  <c r="N29" i="8"/>
  <c r="Q29" i="8" s="1"/>
  <c r="D51" i="8" s="1"/>
  <c r="F26" i="39"/>
  <c r="H22" i="39"/>
  <c r="H31" i="39" s="1"/>
  <c r="G17" i="39"/>
  <c r="G26" i="39" s="1"/>
  <c r="N29" i="5"/>
  <c r="Q29" i="5" s="1"/>
  <c r="C43" i="5" s="1"/>
  <c r="M36" i="7"/>
  <c r="H13" i="7" s="1"/>
  <c r="N30" i="28"/>
  <c r="Q30" i="28" s="1"/>
  <c r="C44" i="28" s="1"/>
  <c r="E22" i="39"/>
  <c r="E31" i="39" s="1"/>
  <c r="M36" i="24"/>
  <c r="H13" i="24" s="1"/>
  <c r="N29" i="24"/>
  <c r="Q29" i="24" s="1"/>
  <c r="C43" i="24" s="1"/>
  <c r="N28" i="30"/>
  <c r="Q28" i="30" s="1"/>
  <c r="C42" i="30" s="1"/>
  <c r="K36" i="28"/>
  <c r="F13" i="28" s="1"/>
  <c r="K36" i="36"/>
  <c r="F13" i="36" s="1"/>
  <c r="E19" i="39"/>
  <c r="E28" i="39" s="1"/>
  <c r="K36" i="7"/>
  <c r="F13" i="7" s="1"/>
  <c r="N30" i="7"/>
  <c r="Q30" i="7" s="1"/>
  <c r="E52" i="7" s="1"/>
  <c r="K36" i="18"/>
  <c r="F13" i="18" s="1"/>
  <c r="K36" i="29"/>
  <c r="F13" i="29" s="1"/>
  <c r="N30" i="18"/>
  <c r="Q30" i="18" s="1"/>
  <c r="N14" i="18" s="1"/>
  <c r="N30" i="20"/>
  <c r="Q30" i="20" s="1"/>
  <c r="C44" i="20" s="1"/>
  <c r="H36" i="18"/>
  <c r="C13" i="18" s="1"/>
  <c r="I22" i="39"/>
  <c r="I31" i="39" s="1"/>
  <c r="L36" i="19"/>
  <c r="G13" i="19" s="1"/>
  <c r="L29" i="18"/>
  <c r="N29" i="18" s="1"/>
  <c r="Q29" i="18" s="1"/>
  <c r="D22" i="39"/>
  <c r="D31" i="39" s="1"/>
  <c r="N30" i="5"/>
  <c r="Q30" i="5" s="1"/>
  <c r="E52" i="5" s="1"/>
  <c r="N28" i="22"/>
  <c r="Q28" i="22" s="1"/>
  <c r="C50" i="22" s="1"/>
  <c r="C22" i="39"/>
  <c r="C31" i="39" s="1"/>
  <c r="G22" i="39"/>
  <c r="G31" i="39" s="1"/>
  <c r="K36" i="27"/>
  <c r="F13" i="27" s="1"/>
  <c r="M36" i="19"/>
  <c r="H13" i="19" s="1"/>
  <c r="F22" i="39"/>
  <c r="F31" i="39" s="1"/>
  <c r="D19" i="39"/>
  <c r="D28" i="39" s="1"/>
  <c r="D36" i="39" s="1"/>
  <c r="N30" i="27"/>
  <c r="Q30" i="27" s="1"/>
  <c r="C44" i="27" s="1"/>
  <c r="H19" i="39"/>
  <c r="H28" i="39" s="1"/>
  <c r="D20" i="39"/>
  <c r="D29" i="39" s="1"/>
  <c r="F19" i="39"/>
  <c r="K36" i="31"/>
  <c r="F13" i="31" s="1"/>
  <c r="M36" i="29"/>
  <c r="H13" i="29" s="1"/>
  <c r="N28" i="29"/>
  <c r="Q28" i="29" s="1"/>
  <c r="D50" i="29" s="1"/>
  <c r="N30" i="4"/>
  <c r="Q30" i="4" s="1"/>
  <c r="C44" i="4" s="1"/>
  <c r="G19" i="39"/>
  <c r="G28" i="39" s="1"/>
  <c r="I19" i="39"/>
  <c r="I28" i="39" s="1"/>
  <c r="K36" i="24"/>
  <c r="F13" i="24" s="1"/>
  <c r="G20" i="39"/>
  <c r="G29" i="39" s="1"/>
  <c r="N29" i="22"/>
  <c r="Q29" i="22" s="1"/>
  <c r="N13" i="22" s="1"/>
  <c r="N29" i="25"/>
  <c r="Q29" i="25" s="1"/>
  <c r="C43" i="25" s="1"/>
  <c r="N29" i="28"/>
  <c r="Q29" i="28" s="1"/>
  <c r="C43" i="28" s="1"/>
  <c r="F20" i="39"/>
  <c r="F29" i="39" s="1"/>
  <c r="C20" i="39"/>
  <c r="C29" i="39" s="1"/>
  <c r="N30" i="19"/>
  <c r="Q30" i="19" s="1"/>
  <c r="C44" i="19" s="1"/>
  <c r="N28" i="24"/>
  <c r="Q28" i="24" s="1"/>
  <c r="E50" i="24" s="1"/>
  <c r="N28" i="31"/>
  <c r="Q28" i="31" s="1"/>
  <c r="C42" i="31" s="1"/>
  <c r="H20" i="39"/>
  <c r="H29" i="39" s="1"/>
  <c r="I20" i="39"/>
  <c r="I29" i="39" s="1"/>
  <c r="N28" i="4"/>
  <c r="Q28" i="4" s="1"/>
  <c r="D50" i="4" s="1"/>
  <c r="M36" i="4"/>
  <c r="H13" i="4" s="1"/>
  <c r="K36" i="4"/>
  <c r="F13" i="4" s="1"/>
  <c r="N30" i="35"/>
  <c r="Q30" i="35" s="1"/>
  <c r="E42" i="35" s="1"/>
  <c r="J44" i="35" s="1"/>
  <c r="N29" i="7"/>
  <c r="Q29" i="7" s="1"/>
  <c r="D51" i="7" s="1"/>
  <c r="C17" i="39"/>
  <c r="C26" i="39" s="1"/>
  <c r="D17" i="39"/>
  <c r="D26" i="39" s="1"/>
  <c r="H17" i="39"/>
  <c r="H26" i="39" s="1"/>
  <c r="I17" i="39"/>
  <c r="I26" i="39" s="1"/>
  <c r="L36" i="8"/>
  <c r="L36" i="23"/>
  <c r="G13" i="23" s="1"/>
  <c r="L36" i="21"/>
  <c r="G13" i="21" s="1"/>
  <c r="N28" i="33"/>
  <c r="Q28" i="33" s="1"/>
  <c r="N29" i="30"/>
  <c r="Q29" i="30" s="1"/>
  <c r="C43" i="30" s="1"/>
  <c r="L36" i="29"/>
  <c r="G13" i="29" s="1"/>
  <c r="K36" i="30"/>
  <c r="F13" i="30" s="1"/>
  <c r="K36" i="6"/>
  <c r="F13" i="6" s="1"/>
  <c r="M36" i="28"/>
  <c r="H13" i="28" s="1"/>
  <c r="N28" i="35"/>
  <c r="Q28" i="35" s="1"/>
  <c r="C50" i="35" s="1"/>
  <c r="M36" i="35"/>
  <c r="H13" i="35" s="1"/>
  <c r="M36" i="21"/>
  <c r="H13" i="21" s="1"/>
  <c r="L36" i="30"/>
  <c r="G13" i="30" s="1"/>
  <c r="N29" i="21"/>
  <c r="Q29" i="21" s="1"/>
  <c r="N28" i="8"/>
  <c r="Q28" i="8" s="1"/>
  <c r="N12" i="8" s="1"/>
  <c r="L36" i="35"/>
  <c r="G13" i="35" s="1"/>
  <c r="N28" i="6"/>
  <c r="Q28" i="6" s="1"/>
  <c r="E50" i="6" s="1"/>
  <c r="N29" i="6"/>
  <c r="Q29" i="6" s="1"/>
  <c r="M36" i="22"/>
  <c r="H13" i="22" s="1"/>
  <c r="N30" i="9"/>
  <c r="Q30" i="9" s="1"/>
  <c r="K36" i="8"/>
  <c r="F13" i="8" s="1"/>
  <c r="L36" i="20"/>
  <c r="L36" i="25"/>
  <c r="G13" i="25" s="1"/>
  <c r="L36" i="7"/>
  <c r="G13" i="7" s="1"/>
  <c r="K36" i="21"/>
  <c r="F13" i="21" s="1"/>
  <c r="N30" i="6"/>
  <c r="Q30" i="6" s="1"/>
  <c r="N30" i="24"/>
  <c r="N30" i="21"/>
  <c r="Q30" i="21" s="1"/>
  <c r="N30" i="32"/>
  <c r="Q30" i="32" s="1"/>
  <c r="C52" i="32" s="1"/>
  <c r="K36" i="38"/>
  <c r="K36" i="34"/>
  <c r="F13" i="34" s="1"/>
  <c r="M36" i="9"/>
  <c r="H13" i="9" s="1"/>
  <c r="N28" i="34"/>
  <c r="Q28" i="34" s="1"/>
  <c r="C50" i="34" s="1"/>
  <c r="N29" i="33"/>
  <c r="Q29" i="33" s="1"/>
  <c r="D51" i="33" s="1"/>
  <c r="N30" i="36"/>
  <c r="Q30" i="36" s="1"/>
  <c r="K36" i="35"/>
  <c r="F13" i="35" s="1"/>
  <c r="M36" i="30"/>
  <c r="N29" i="26"/>
  <c r="Q29" i="26" s="1"/>
  <c r="D51" i="26" s="1"/>
  <c r="M36" i="33"/>
  <c r="H13" i="33" s="1"/>
  <c r="N14" i="23"/>
  <c r="N29" i="31"/>
  <c r="Q29" i="31" s="1"/>
  <c r="N13" i="31" s="1"/>
  <c r="N30" i="37"/>
  <c r="Q30" i="37" s="1"/>
  <c r="N29" i="27"/>
  <c r="Q29" i="27" s="1"/>
  <c r="D51" i="27" s="1"/>
  <c r="N29" i="34"/>
  <c r="Q29" i="34" s="1"/>
  <c r="D51" i="34" s="1"/>
  <c r="K36" i="20"/>
  <c r="F13" i="20" s="1"/>
  <c r="M36" i="32"/>
  <c r="H13" i="32" s="1"/>
  <c r="D18" i="39"/>
  <c r="D27" i="39" s="1"/>
  <c r="D34" i="39" s="1"/>
  <c r="C18" i="39"/>
  <c r="C27" i="39" s="1"/>
  <c r="C34" i="39" s="1"/>
  <c r="E18" i="39"/>
  <c r="E27" i="39" s="1"/>
  <c r="E34" i="39" s="1"/>
  <c r="G18" i="39"/>
  <c r="G27" i="39" s="1"/>
  <c r="G34" i="39" s="1"/>
  <c r="N28" i="27"/>
  <c r="Q28" i="27" s="1"/>
  <c r="C42" i="27" s="1"/>
  <c r="N28" i="32"/>
  <c r="Q28" i="32" s="1"/>
  <c r="N28" i="9"/>
  <c r="Q28" i="9" s="1"/>
  <c r="D50" i="9" s="1"/>
  <c r="F27" i="39"/>
  <c r="J36" i="32"/>
  <c r="E13" i="32" s="1"/>
  <c r="N30" i="29"/>
  <c r="Q30" i="29" s="1"/>
  <c r="C52" i="29" s="1"/>
  <c r="N28" i="20"/>
  <c r="Q28" i="20" s="1"/>
  <c r="C50" i="20" s="1"/>
  <c r="I18" i="39"/>
  <c r="I27" i="39" s="1"/>
  <c r="I34" i="39" s="1"/>
  <c r="M36" i="34"/>
  <c r="H13" i="34" s="1"/>
  <c r="L36" i="9"/>
  <c r="G13" i="9" s="1"/>
  <c r="N30" i="30"/>
  <c r="Q30" i="30" s="1"/>
  <c r="L36" i="5"/>
  <c r="G13" i="5" s="1"/>
  <c r="L29" i="32"/>
  <c r="L36" i="32" s="1"/>
  <c r="G13" i="32" s="1"/>
  <c r="N28" i="28"/>
  <c r="Q28" i="28" s="1"/>
  <c r="H18" i="39"/>
  <c r="H27" i="39" s="1"/>
  <c r="H34" i="39" s="1"/>
  <c r="M36" i="20"/>
  <c r="L36" i="26"/>
  <c r="M36" i="36"/>
  <c r="H13" i="36" s="1"/>
  <c r="L36" i="33"/>
  <c r="G13" i="33" s="1"/>
  <c r="L29" i="36"/>
  <c r="N29" i="9"/>
  <c r="Q29" i="9" s="1"/>
  <c r="C51" i="9" s="1"/>
  <c r="L36" i="27"/>
  <c r="N28" i="21"/>
  <c r="Q28" i="21" s="1"/>
  <c r="E50" i="21" s="1"/>
  <c r="J36" i="36"/>
  <c r="E13" i="36" s="1"/>
  <c r="I43" i="1"/>
  <c r="I44" i="1"/>
  <c r="M36" i="18"/>
  <c r="H13" i="18" s="1"/>
  <c r="K36" i="19"/>
  <c r="F13" i="19" s="1"/>
  <c r="H43" i="1"/>
  <c r="H44" i="1"/>
  <c r="H42" i="1"/>
  <c r="L50" i="1" s="1"/>
  <c r="L36" i="24"/>
  <c r="L36" i="22"/>
  <c r="K36" i="32"/>
  <c r="I13" i="1"/>
  <c r="I51" i="1"/>
  <c r="I50" i="1"/>
  <c r="I52" i="1"/>
  <c r="L36" i="34"/>
  <c r="G13" i="34" s="1"/>
  <c r="L36" i="28"/>
  <c r="N28" i="36"/>
  <c r="Q28" i="36" s="1"/>
  <c r="N28" i="7"/>
  <c r="Q28" i="7" s="1"/>
  <c r="D43" i="7" s="1"/>
  <c r="L51" i="1"/>
  <c r="Q6" i="40"/>
  <c r="R14" i="1" s="1"/>
  <c r="J42" i="1"/>
  <c r="N50" i="1" s="1"/>
  <c r="J43" i="1"/>
  <c r="N51" i="1" s="1"/>
  <c r="J44" i="1"/>
  <c r="N52" i="1" s="1"/>
  <c r="I42" i="1"/>
  <c r="M50" i="1" s="1"/>
  <c r="N29" i="20"/>
  <c r="Q29" i="20" s="1"/>
  <c r="D42" i="20" s="1"/>
  <c r="N29" i="35"/>
  <c r="Q29" i="35" s="1"/>
  <c r="E51" i="35" s="1"/>
  <c r="M36" i="6"/>
  <c r="M51" i="1"/>
  <c r="Q5" i="40"/>
  <c r="R13" i="1" s="1"/>
  <c r="M52" i="1"/>
  <c r="L36" i="6"/>
  <c r="N30" i="8"/>
  <c r="N28" i="18"/>
  <c r="N30" i="34"/>
  <c r="N29" i="23"/>
  <c r="N29" i="4"/>
  <c r="Q29" i="4" s="1"/>
  <c r="L36" i="4"/>
  <c r="J36" i="31"/>
  <c r="M30" i="31"/>
  <c r="M36" i="31" s="1"/>
  <c r="H13" i="31" s="1"/>
  <c r="J36" i="38"/>
  <c r="L28" i="38"/>
  <c r="L30" i="31"/>
  <c r="M36" i="8"/>
  <c r="K36" i="22"/>
  <c r="N30" i="22"/>
  <c r="E13" i="8"/>
  <c r="N29" i="19"/>
  <c r="C36" i="39" l="1"/>
  <c r="E51" i="37"/>
  <c r="D52" i="25"/>
  <c r="E52" i="23"/>
  <c r="C52" i="23"/>
  <c r="C44" i="23"/>
  <c r="H52" i="23"/>
  <c r="N14" i="26"/>
  <c r="C44" i="5"/>
  <c r="D51" i="37"/>
  <c r="C51" i="37"/>
  <c r="E52" i="26"/>
  <c r="F51" i="37"/>
  <c r="N13" i="37"/>
  <c r="C51" i="24"/>
  <c r="H51" i="37"/>
  <c r="D44" i="25"/>
  <c r="E52" i="27"/>
  <c r="C44" i="38"/>
  <c r="D43" i="25"/>
  <c r="C43" i="29"/>
  <c r="D52" i="26"/>
  <c r="C44" i="33"/>
  <c r="E42" i="26"/>
  <c r="F52" i="26"/>
  <c r="E43" i="29"/>
  <c r="D51" i="29"/>
  <c r="C52" i="26"/>
  <c r="G36" i="39"/>
  <c r="F35" i="39"/>
  <c r="C52" i="4"/>
  <c r="D52" i="4"/>
  <c r="F52" i="38"/>
  <c r="C52" i="38"/>
  <c r="N14" i="38"/>
  <c r="G51" i="37"/>
  <c r="E52" i="25"/>
  <c r="E42" i="25"/>
  <c r="N13" i="38"/>
  <c r="C43" i="38"/>
  <c r="C51" i="38"/>
  <c r="E51" i="38"/>
  <c r="F50" i="23"/>
  <c r="N12" i="23"/>
  <c r="F52" i="27"/>
  <c r="G52" i="37"/>
  <c r="C44" i="25"/>
  <c r="H52" i="25"/>
  <c r="H50" i="26"/>
  <c r="H51" i="38"/>
  <c r="N14" i="4"/>
  <c r="H52" i="38"/>
  <c r="E52" i="4"/>
  <c r="H50" i="23"/>
  <c r="C52" i="27"/>
  <c r="C50" i="23"/>
  <c r="E50" i="23"/>
  <c r="F36" i="39"/>
  <c r="E50" i="25"/>
  <c r="C42" i="25"/>
  <c r="D50" i="19"/>
  <c r="E42" i="33"/>
  <c r="E52" i="33"/>
  <c r="N14" i="33"/>
  <c r="D52" i="33"/>
  <c r="N12" i="25"/>
  <c r="C50" i="25"/>
  <c r="E51" i="8"/>
  <c r="H50" i="25"/>
  <c r="F50" i="25"/>
  <c r="E51" i="5"/>
  <c r="E50" i="19"/>
  <c r="N12" i="19"/>
  <c r="E51" i="29"/>
  <c r="F51" i="29"/>
  <c r="F52" i="33"/>
  <c r="D50" i="25"/>
  <c r="C43" i="8"/>
  <c r="E42" i="27"/>
  <c r="D42" i="29"/>
  <c r="C51" i="29"/>
  <c r="N14" i="25"/>
  <c r="D50" i="23"/>
  <c r="F52" i="25"/>
  <c r="F50" i="33"/>
  <c r="E36" i="39"/>
  <c r="F52" i="23"/>
  <c r="I36" i="39"/>
  <c r="H36" i="39"/>
  <c r="G35" i="39"/>
  <c r="H52" i="26"/>
  <c r="D52" i="27"/>
  <c r="D51" i="24"/>
  <c r="G51" i="24"/>
  <c r="N13" i="24"/>
  <c r="E51" i="24"/>
  <c r="C51" i="8"/>
  <c r="F51" i="5"/>
  <c r="D51" i="5"/>
  <c r="E44" i="24"/>
  <c r="C52" i="20"/>
  <c r="C50" i="30"/>
  <c r="N13" i="8"/>
  <c r="N13" i="5"/>
  <c r="C51" i="5"/>
  <c r="N36" i="5"/>
  <c r="I50" i="5" s="1"/>
  <c r="H51" i="8"/>
  <c r="C42" i="19"/>
  <c r="H51" i="5"/>
  <c r="D42" i="5"/>
  <c r="C52" i="18"/>
  <c r="H52" i="20"/>
  <c r="G51" i="8"/>
  <c r="E52" i="28"/>
  <c r="D52" i="5"/>
  <c r="C52" i="5"/>
  <c r="H52" i="5"/>
  <c r="F52" i="5"/>
  <c r="N14" i="27"/>
  <c r="E50" i="30"/>
  <c r="H50" i="30"/>
  <c r="E43" i="24"/>
  <c r="N12" i="30"/>
  <c r="D50" i="30"/>
  <c r="N14" i="5"/>
  <c r="E42" i="5"/>
  <c r="H52" i="27"/>
  <c r="G50" i="23"/>
  <c r="H51" i="24"/>
  <c r="G51" i="28"/>
  <c r="N36" i="24"/>
  <c r="I50" i="24" s="1"/>
  <c r="N12" i="29"/>
  <c r="C50" i="24"/>
  <c r="C52" i="28"/>
  <c r="E42" i="20"/>
  <c r="D52" i="28"/>
  <c r="E52" i="20"/>
  <c r="N14" i="28"/>
  <c r="D52" i="20"/>
  <c r="E50" i="29"/>
  <c r="D52" i="7"/>
  <c r="E44" i="29"/>
  <c r="E42" i="7"/>
  <c r="F52" i="28"/>
  <c r="F51" i="28"/>
  <c r="D44" i="36"/>
  <c r="N14" i="20"/>
  <c r="G52" i="20"/>
  <c r="F51" i="18"/>
  <c r="C51" i="18"/>
  <c r="E51" i="18"/>
  <c r="C43" i="18"/>
  <c r="D51" i="18"/>
  <c r="N13" i="18"/>
  <c r="C42" i="22"/>
  <c r="C44" i="18"/>
  <c r="N12" i="22"/>
  <c r="N14" i="7"/>
  <c r="E52" i="18"/>
  <c r="E50" i="22"/>
  <c r="G50" i="19"/>
  <c r="C52" i="7"/>
  <c r="F52" i="18"/>
  <c r="F52" i="7"/>
  <c r="C44" i="7"/>
  <c r="L36" i="18"/>
  <c r="H50" i="19"/>
  <c r="D52" i="18"/>
  <c r="H52" i="7"/>
  <c r="D35" i="39"/>
  <c r="F50" i="29"/>
  <c r="N36" i="19"/>
  <c r="I13" i="19" s="1"/>
  <c r="D43" i="26"/>
  <c r="C42" i="29"/>
  <c r="D50" i="22"/>
  <c r="C50" i="29"/>
  <c r="H51" i="29"/>
  <c r="C35" i="39"/>
  <c r="H50" i="29"/>
  <c r="H51" i="28"/>
  <c r="G50" i="22"/>
  <c r="D52" i="35"/>
  <c r="N14" i="35"/>
  <c r="H35" i="39"/>
  <c r="C51" i="25"/>
  <c r="N13" i="25"/>
  <c r="C52" i="35"/>
  <c r="C44" i="35"/>
  <c r="E43" i="25"/>
  <c r="E52" i="35"/>
  <c r="N52" i="35" s="1"/>
  <c r="F51" i="25"/>
  <c r="D44" i="29"/>
  <c r="H52" i="4"/>
  <c r="C50" i="4"/>
  <c r="E51" i="25"/>
  <c r="N36" i="25"/>
  <c r="I52" i="25" s="1"/>
  <c r="H50" i="4"/>
  <c r="C43" i="22"/>
  <c r="D51" i="22"/>
  <c r="C42" i="4"/>
  <c r="N12" i="31"/>
  <c r="D43" i="4"/>
  <c r="D43" i="33"/>
  <c r="D44" i="4"/>
  <c r="C51" i="22"/>
  <c r="E51" i="22"/>
  <c r="F50" i="4"/>
  <c r="D42" i="25"/>
  <c r="D51" i="25"/>
  <c r="H51" i="25"/>
  <c r="N12" i="4"/>
  <c r="C50" i="31"/>
  <c r="G50" i="4"/>
  <c r="F50" i="24"/>
  <c r="D50" i="24"/>
  <c r="F52" i="4"/>
  <c r="E50" i="4"/>
  <c r="C42" i="8"/>
  <c r="E42" i="4"/>
  <c r="H50" i="24"/>
  <c r="F51" i="24"/>
  <c r="N12" i="24"/>
  <c r="D50" i="31"/>
  <c r="H13" i="20"/>
  <c r="G52" i="35"/>
  <c r="E51" i="28"/>
  <c r="D51" i="28"/>
  <c r="I35" i="39"/>
  <c r="F50" i="31"/>
  <c r="D43" i="5"/>
  <c r="C42" i="24"/>
  <c r="H52" i="35"/>
  <c r="C51" i="28"/>
  <c r="N13" i="28"/>
  <c r="C43" i="7"/>
  <c r="N13" i="7"/>
  <c r="C51" i="7"/>
  <c r="E51" i="7"/>
  <c r="D42" i="7"/>
  <c r="H51" i="7"/>
  <c r="F51" i="7"/>
  <c r="H52" i="28"/>
  <c r="M58" i="1"/>
  <c r="D18" i="1" s="1"/>
  <c r="Q52" i="1"/>
  <c r="C50" i="33"/>
  <c r="F50" i="30"/>
  <c r="D50" i="33"/>
  <c r="D44" i="33"/>
  <c r="N12" i="33"/>
  <c r="C42" i="33"/>
  <c r="E43" i="33"/>
  <c r="E50" i="33"/>
  <c r="H52" i="18"/>
  <c r="G52" i="23"/>
  <c r="H50" i="28"/>
  <c r="G13" i="8"/>
  <c r="E51" i="30"/>
  <c r="C51" i="30"/>
  <c r="G51" i="29"/>
  <c r="D51" i="30"/>
  <c r="H51" i="21"/>
  <c r="G50" i="29"/>
  <c r="G50" i="30"/>
  <c r="G51" i="7"/>
  <c r="E50" i="32"/>
  <c r="F51" i="30"/>
  <c r="N13" i="30"/>
  <c r="G52" i="7"/>
  <c r="C42" i="35"/>
  <c r="E50" i="35"/>
  <c r="H50" i="35"/>
  <c r="F51" i="8"/>
  <c r="G13" i="20"/>
  <c r="D44" i="35"/>
  <c r="E52" i="29"/>
  <c r="N12" i="35"/>
  <c r="F51" i="33"/>
  <c r="E43" i="35"/>
  <c r="G51" i="25"/>
  <c r="G50" i="35"/>
  <c r="D50" i="35"/>
  <c r="C50" i="8"/>
  <c r="H50" i="33"/>
  <c r="F50" i="35"/>
  <c r="H51" i="22"/>
  <c r="N36" i="8"/>
  <c r="I13" i="8" s="1"/>
  <c r="F13" i="38"/>
  <c r="H52" i="33"/>
  <c r="F51" i="38"/>
  <c r="D50" i="8"/>
  <c r="E50" i="8"/>
  <c r="F50" i="8"/>
  <c r="E52" i="32"/>
  <c r="F52" i="6"/>
  <c r="G50" i="8"/>
  <c r="G51" i="21"/>
  <c r="G50" i="25"/>
  <c r="N13" i="21"/>
  <c r="C43" i="21"/>
  <c r="F51" i="21"/>
  <c r="C51" i="21"/>
  <c r="E51" i="21"/>
  <c r="D51" i="21"/>
  <c r="G51" i="30"/>
  <c r="D44" i="32"/>
  <c r="H50" i="22"/>
  <c r="H52" i="29"/>
  <c r="C43" i="33"/>
  <c r="G52" i="25"/>
  <c r="N14" i="6"/>
  <c r="N12" i="34"/>
  <c r="F52" i="32"/>
  <c r="E50" i="9"/>
  <c r="E42" i="32"/>
  <c r="H51" i="18"/>
  <c r="H13" i="30"/>
  <c r="N14" i="32"/>
  <c r="F52" i="35"/>
  <c r="H51" i="26"/>
  <c r="D52" i="32"/>
  <c r="C44" i="32"/>
  <c r="D43" i="37"/>
  <c r="E44" i="33"/>
  <c r="Q30" i="24"/>
  <c r="D52" i="24" s="1"/>
  <c r="N13" i="26"/>
  <c r="N36" i="26"/>
  <c r="I51" i="26" s="1"/>
  <c r="C10" i="43"/>
  <c r="D52" i="6"/>
  <c r="E52" i="6"/>
  <c r="E44" i="27"/>
  <c r="D42" i="35"/>
  <c r="C52" i="6"/>
  <c r="N12" i="26"/>
  <c r="C44" i="6"/>
  <c r="D42" i="26"/>
  <c r="N13" i="9"/>
  <c r="N36" i="6"/>
  <c r="I52" i="6" s="1"/>
  <c r="E51" i="26"/>
  <c r="C51" i="26"/>
  <c r="D44" i="21"/>
  <c r="D42" i="27"/>
  <c r="F51" i="26"/>
  <c r="N14" i="36"/>
  <c r="C52" i="36"/>
  <c r="N14" i="29"/>
  <c r="C51" i="33"/>
  <c r="F51" i="31"/>
  <c r="D52" i="29"/>
  <c r="H51" i="33"/>
  <c r="N36" i="33"/>
  <c r="I52" i="33" s="1"/>
  <c r="F52" i="20"/>
  <c r="N36" i="30"/>
  <c r="I52" i="30" s="1"/>
  <c r="C51" i="31"/>
  <c r="D43" i="29"/>
  <c r="N13" i="33"/>
  <c r="F51" i="20"/>
  <c r="F50" i="36"/>
  <c r="E51" i="33"/>
  <c r="G50" i="9"/>
  <c r="E42" i="29"/>
  <c r="D42" i="33"/>
  <c r="F51" i="34"/>
  <c r="E51" i="31"/>
  <c r="H50" i="34"/>
  <c r="H51" i="30"/>
  <c r="G52" i="19"/>
  <c r="D42" i="9"/>
  <c r="F52" i="36"/>
  <c r="E42" i="36"/>
  <c r="D50" i="34"/>
  <c r="C43" i="31"/>
  <c r="D42" i="4"/>
  <c r="N36" i="35"/>
  <c r="I13" i="35" s="1"/>
  <c r="D52" i="36"/>
  <c r="C44" i="36"/>
  <c r="F50" i="34"/>
  <c r="E50" i="34"/>
  <c r="N36" i="21"/>
  <c r="I13" i="21" s="1"/>
  <c r="G51" i="27"/>
  <c r="C42" i="34"/>
  <c r="H42" i="34" s="1"/>
  <c r="L50" i="34" s="1"/>
  <c r="C43" i="26"/>
  <c r="E52" i="19"/>
  <c r="D51" i="31"/>
  <c r="G51" i="33"/>
  <c r="N36" i="9"/>
  <c r="I51" i="9" s="1"/>
  <c r="G52" i="32"/>
  <c r="C43" i="9"/>
  <c r="E51" i="34"/>
  <c r="G51" i="34"/>
  <c r="C50" i="26"/>
  <c r="F51" i="9"/>
  <c r="C51" i="34"/>
  <c r="N12" i="21"/>
  <c r="H50" i="21"/>
  <c r="E44" i="35"/>
  <c r="H50" i="9"/>
  <c r="H51" i="9"/>
  <c r="N13" i="34"/>
  <c r="C52" i="19"/>
  <c r="G50" i="6"/>
  <c r="F50" i="6"/>
  <c r="N12" i="27"/>
  <c r="D44" i="27"/>
  <c r="D52" i="19"/>
  <c r="H52" i="19"/>
  <c r="H51" i="34"/>
  <c r="C43" i="27"/>
  <c r="H44" i="27" s="1"/>
  <c r="L52" i="27" s="1"/>
  <c r="G51" i="9"/>
  <c r="C50" i="27"/>
  <c r="H50" i="27"/>
  <c r="G52" i="29"/>
  <c r="C51" i="27"/>
  <c r="N36" i="28"/>
  <c r="I51" i="28" s="1"/>
  <c r="F50" i="21"/>
  <c r="F50" i="27"/>
  <c r="C44" i="37"/>
  <c r="H52" i="37"/>
  <c r="C52" i="37"/>
  <c r="G13" i="22"/>
  <c r="N36" i="29"/>
  <c r="I13" i="29" s="1"/>
  <c r="C44" i="29"/>
  <c r="F52" i="29"/>
  <c r="D43" i="27"/>
  <c r="N36" i="27"/>
  <c r="I13" i="27" s="1"/>
  <c r="E42" i="37"/>
  <c r="C50" i="21"/>
  <c r="D52" i="37"/>
  <c r="G51" i="5"/>
  <c r="G50" i="27"/>
  <c r="G52" i="5"/>
  <c r="N14" i="37"/>
  <c r="E52" i="37"/>
  <c r="D42" i="37"/>
  <c r="E51" i="20"/>
  <c r="D50" i="27"/>
  <c r="F51" i="27"/>
  <c r="N13" i="27"/>
  <c r="G52" i="33"/>
  <c r="N36" i="37"/>
  <c r="I13" i="37" s="1"/>
  <c r="H51" i="27"/>
  <c r="E44" i="20"/>
  <c r="G50" i="5"/>
  <c r="G13" i="24"/>
  <c r="E51" i="27"/>
  <c r="F52" i="37"/>
  <c r="C43" i="34"/>
  <c r="N29" i="32"/>
  <c r="Q29" i="32" s="1"/>
  <c r="E43" i="32" s="1"/>
  <c r="F50" i="32"/>
  <c r="H52" i="32"/>
  <c r="F50" i="5"/>
  <c r="H50" i="32"/>
  <c r="H51" i="31"/>
  <c r="C42" i="5"/>
  <c r="H42" i="5" s="1"/>
  <c r="H50" i="20"/>
  <c r="G13" i="28"/>
  <c r="C42" i="6"/>
  <c r="F50" i="20"/>
  <c r="C42" i="32"/>
  <c r="G50" i="20"/>
  <c r="D50" i="32"/>
  <c r="N12" i="32"/>
  <c r="D50" i="20"/>
  <c r="C50" i="32"/>
  <c r="E44" i="4"/>
  <c r="N12" i="5"/>
  <c r="E43" i="5"/>
  <c r="H50" i="6"/>
  <c r="E52" i="36"/>
  <c r="E50" i="20"/>
  <c r="N12" i="20"/>
  <c r="C42" i="20"/>
  <c r="N36" i="7"/>
  <c r="I50" i="7" s="1"/>
  <c r="E51" i="9"/>
  <c r="C50" i="6"/>
  <c r="G50" i="33"/>
  <c r="E43" i="27"/>
  <c r="G50" i="32"/>
  <c r="E50" i="27"/>
  <c r="H52" i="36"/>
  <c r="D51" i="9"/>
  <c r="D44" i="20"/>
  <c r="C50" i="9"/>
  <c r="F50" i="9"/>
  <c r="N12" i="9"/>
  <c r="C42" i="9"/>
  <c r="C42" i="7"/>
  <c r="E43" i="7"/>
  <c r="G50" i="7"/>
  <c r="N12" i="7"/>
  <c r="E44" i="7"/>
  <c r="F50" i="7"/>
  <c r="C50" i="7"/>
  <c r="H50" i="7"/>
  <c r="D50" i="7"/>
  <c r="D44" i="7"/>
  <c r="D50" i="36"/>
  <c r="D50" i="26"/>
  <c r="G50" i="21"/>
  <c r="Q30" i="8"/>
  <c r="E44" i="8" s="1"/>
  <c r="D50" i="6"/>
  <c r="N13" i="35"/>
  <c r="N12" i="6"/>
  <c r="G13" i="26"/>
  <c r="G51" i="26"/>
  <c r="C43" i="35"/>
  <c r="E50" i="26"/>
  <c r="E43" i="26"/>
  <c r="G52" i="26"/>
  <c r="D51" i="35"/>
  <c r="C42" i="26"/>
  <c r="H42" i="26" s="1"/>
  <c r="D42" i="24"/>
  <c r="E43" i="21"/>
  <c r="D50" i="21"/>
  <c r="G52" i="27"/>
  <c r="G13" i="27"/>
  <c r="L36" i="36"/>
  <c r="G50" i="36" s="1"/>
  <c r="N29" i="36"/>
  <c r="Q29" i="36" s="1"/>
  <c r="E43" i="36" s="1"/>
  <c r="F50" i="26"/>
  <c r="G50" i="26"/>
  <c r="E44" i="26"/>
  <c r="N36" i="20"/>
  <c r="I50" i="20" s="1"/>
  <c r="C51" i="20"/>
  <c r="H51" i="20"/>
  <c r="C42" i="21"/>
  <c r="H51" i="35"/>
  <c r="E50" i="36"/>
  <c r="D44" i="26"/>
  <c r="G51" i="20"/>
  <c r="N13" i="20"/>
  <c r="D44" i="6"/>
  <c r="G50" i="24"/>
  <c r="F51" i="6"/>
  <c r="H52" i="6"/>
  <c r="H13" i="6"/>
  <c r="N14" i="19"/>
  <c r="G50" i="34"/>
  <c r="H50" i="5"/>
  <c r="C51" i="35"/>
  <c r="D43" i="35"/>
  <c r="G51" i="35"/>
  <c r="Q50" i="1"/>
  <c r="C50" i="37"/>
  <c r="H50" i="36"/>
  <c r="C42" i="36"/>
  <c r="F52" i="19"/>
  <c r="E43" i="4"/>
  <c r="H50" i="8"/>
  <c r="G51" i="22"/>
  <c r="E50" i="7"/>
  <c r="C43" i="20"/>
  <c r="D43" i="20"/>
  <c r="E43" i="20"/>
  <c r="D51" i="20"/>
  <c r="E44" i="5"/>
  <c r="C50" i="36"/>
  <c r="D50" i="5"/>
  <c r="C50" i="5"/>
  <c r="G52" i="28"/>
  <c r="F50" i="19"/>
  <c r="F13" i="32"/>
  <c r="O50" i="1"/>
  <c r="U50" i="1" s="1"/>
  <c r="N17" i="1" s="1"/>
  <c r="R50" i="1"/>
  <c r="P50" i="1"/>
  <c r="L52" i="1"/>
  <c r="P52" i="1"/>
  <c r="R52" i="1"/>
  <c r="R58" i="1" s="1"/>
  <c r="I18" i="1" s="1"/>
  <c r="O52" i="1"/>
  <c r="O58" i="1" s="1"/>
  <c r="F18" i="1" s="1"/>
  <c r="N12" i="36"/>
  <c r="C52" i="21"/>
  <c r="D44" i="5"/>
  <c r="N58" i="1"/>
  <c r="E18" i="1" s="1"/>
  <c r="O51" i="1"/>
  <c r="R51" i="1"/>
  <c r="P51" i="1"/>
  <c r="Q51" i="1"/>
  <c r="F51" i="35"/>
  <c r="H52" i="21"/>
  <c r="C44" i="21"/>
  <c r="E44" i="37"/>
  <c r="E50" i="31"/>
  <c r="H13" i="8"/>
  <c r="G13" i="6"/>
  <c r="G52" i="6"/>
  <c r="D52" i="21"/>
  <c r="D50" i="37"/>
  <c r="E42" i="6"/>
  <c r="Q28" i="18"/>
  <c r="N36" i="18"/>
  <c r="Q30" i="34"/>
  <c r="N36" i="34"/>
  <c r="D43" i="6"/>
  <c r="E50" i="37"/>
  <c r="H50" i="37"/>
  <c r="N12" i="37"/>
  <c r="C42" i="37"/>
  <c r="H50" i="31"/>
  <c r="E44" i="30"/>
  <c r="D42" i="30"/>
  <c r="E44" i="21"/>
  <c r="D42" i="21"/>
  <c r="N14" i="21"/>
  <c r="E42" i="21"/>
  <c r="G50" i="37"/>
  <c r="D44" i="37"/>
  <c r="F50" i="37"/>
  <c r="E43" i="37"/>
  <c r="D51" i="6"/>
  <c r="D43" i="28"/>
  <c r="H51" i="6"/>
  <c r="N36" i="23"/>
  <c r="Q29" i="23"/>
  <c r="D43" i="23" s="1"/>
  <c r="N36" i="4"/>
  <c r="I50" i="4" s="1"/>
  <c r="E51" i="4"/>
  <c r="H51" i="4"/>
  <c r="C51" i="4"/>
  <c r="C43" i="4"/>
  <c r="N13" i="4"/>
  <c r="D51" i="4"/>
  <c r="F51" i="4"/>
  <c r="G51" i="4"/>
  <c r="G13" i="4"/>
  <c r="G52" i="4"/>
  <c r="E13" i="38"/>
  <c r="E52" i="38"/>
  <c r="E13" i="31"/>
  <c r="N30" i="31"/>
  <c r="L36" i="31"/>
  <c r="N28" i="38"/>
  <c r="N36" i="38" s="1"/>
  <c r="I51" i="38" s="1"/>
  <c r="L36" i="38"/>
  <c r="E52" i="21"/>
  <c r="D43" i="21"/>
  <c r="F52" i="21"/>
  <c r="G52" i="21"/>
  <c r="D42" i="28"/>
  <c r="E44" i="28"/>
  <c r="E43" i="6"/>
  <c r="N13" i="6"/>
  <c r="C43" i="6"/>
  <c r="E44" i="6"/>
  <c r="G51" i="6"/>
  <c r="C51" i="6"/>
  <c r="D42" i="6"/>
  <c r="E51" i="6"/>
  <c r="E42" i="28"/>
  <c r="D44" i="28"/>
  <c r="C42" i="28"/>
  <c r="D50" i="28"/>
  <c r="N12" i="28"/>
  <c r="F50" i="28"/>
  <c r="E50" i="28"/>
  <c r="G50" i="28"/>
  <c r="C50" i="28"/>
  <c r="E43" i="28"/>
  <c r="E43" i="9"/>
  <c r="D44" i="9"/>
  <c r="D44" i="30"/>
  <c r="F50" i="22"/>
  <c r="F13" i="22"/>
  <c r="F51" i="22"/>
  <c r="Q30" i="22"/>
  <c r="D42" i="22" s="1"/>
  <c r="N36" i="22"/>
  <c r="E43" i="8"/>
  <c r="E43" i="30"/>
  <c r="G52" i="9"/>
  <c r="E44" i="9"/>
  <c r="E52" i="30"/>
  <c r="D43" i="30"/>
  <c r="C44" i="30"/>
  <c r="D52" i="30"/>
  <c r="N14" i="30"/>
  <c r="G52" i="30"/>
  <c r="C52" i="30"/>
  <c r="E42" i="30"/>
  <c r="F52" i="30"/>
  <c r="H52" i="30"/>
  <c r="Q29" i="19"/>
  <c r="C44" i="9"/>
  <c r="D52" i="9"/>
  <c r="D43" i="9"/>
  <c r="F52" i="9"/>
  <c r="E52" i="9"/>
  <c r="E42" i="9"/>
  <c r="N14" i="9"/>
  <c r="C52" i="9"/>
  <c r="H52" i="9"/>
  <c r="H44" i="25" l="1"/>
  <c r="L52" i="25" s="1"/>
  <c r="I42" i="25"/>
  <c r="I51" i="24"/>
  <c r="I13" i="24"/>
  <c r="H43" i="25"/>
  <c r="L51" i="25" s="1"/>
  <c r="I52" i="5"/>
  <c r="J42" i="25"/>
  <c r="N50" i="25" s="1"/>
  <c r="I51" i="5"/>
  <c r="J43" i="29"/>
  <c r="N51" i="29" s="1"/>
  <c r="H42" i="25"/>
  <c r="L50" i="25" s="1"/>
  <c r="J43" i="33"/>
  <c r="N51" i="33" s="1"/>
  <c r="Q6" i="39"/>
  <c r="C12" i="44" s="1"/>
  <c r="I13" i="5"/>
  <c r="I43" i="5"/>
  <c r="M51" i="5" s="1"/>
  <c r="I50" i="19"/>
  <c r="H42" i="7"/>
  <c r="L50" i="7" s="1"/>
  <c r="Q5" i="39"/>
  <c r="C11" i="43" s="1"/>
  <c r="I52" i="19"/>
  <c r="I43" i="25"/>
  <c r="M51" i="25" s="1"/>
  <c r="G13" i="18"/>
  <c r="G52" i="18"/>
  <c r="G51" i="18"/>
  <c r="I44" i="25"/>
  <c r="I13" i="25"/>
  <c r="H43" i="29"/>
  <c r="L51" i="29" s="1"/>
  <c r="J43" i="25"/>
  <c r="N51" i="25" s="1"/>
  <c r="I42" i="29"/>
  <c r="M50" i="29" s="1"/>
  <c r="J44" i="25"/>
  <c r="N52" i="25" s="1"/>
  <c r="H42" i="27"/>
  <c r="L50" i="27" s="1"/>
  <c r="D44" i="24"/>
  <c r="D44" i="8"/>
  <c r="I51" i="25"/>
  <c r="I50" i="25"/>
  <c r="I42" i="33"/>
  <c r="M50" i="33" s="1"/>
  <c r="I44" i="4"/>
  <c r="M52" i="4" s="1"/>
  <c r="H42" i="35"/>
  <c r="L50" i="35" s="1"/>
  <c r="H43" i="4"/>
  <c r="L51" i="4" s="1"/>
  <c r="I44" i="7"/>
  <c r="M52" i="7" s="1"/>
  <c r="U51" i="1"/>
  <c r="N18" i="1" s="1"/>
  <c r="Q58" i="1"/>
  <c r="H18" i="1" s="1"/>
  <c r="H43" i="33"/>
  <c r="L51" i="33" s="1"/>
  <c r="I43" i="29"/>
  <c r="M51" i="29" s="1"/>
  <c r="J44" i="33"/>
  <c r="N52" i="33" s="1"/>
  <c r="J42" i="33"/>
  <c r="N50" i="33" s="1"/>
  <c r="H42" i="33"/>
  <c r="L50" i="33" s="1"/>
  <c r="J42" i="26"/>
  <c r="N50" i="26" s="1"/>
  <c r="J42" i="27"/>
  <c r="N50" i="27" s="1"/>
  <c r="I51" i="8"/>
  <c r="I50" i="26"/>
  <c r="J43" i="35"/>
  <c r="N51" i="35" s="1"/>
  <c r="I50" i="8"/>
  <c r="I13" i="26"/>
  <c r="I43" i="26"/>
  <c r="M51" i="26" s="1"/>
  <c r="H44" i="33"/>
  <c r="L52" i="33" s="1"/>
  <c r="H42" i="29"/>
  <c r="L50" i="29" s="1"/>
  <c r="I50" i="30"/>
  <c r="I50" i="6"/>
  <c r="J42" i="5"/>
  <c r="N50" i="5" s="1"/>
  <c r="I51" i="6"/>
  <c r="I13" i="6"/>
  <c r="I51" i="30"/>
  <c r="I51" i="29"/>
  <c r="I44" i="33"/>
  <c r="M52" i="33" s="1"/>
  <c r="C10" i="42"/>
  <c r="I52" i="21"/>
  <c r="I52" i="26"/>
  <c r="I43" i="4"/>
  <c r="E42" i="24"/>
  <c r="J43" i="24" s="1"/>
  <c r="N51" i="24" s="1"/>
  <c r="I42" i="26"/>
  <c r="M50" i="26" s="1"/>
  <c r="C44" i="24"/>
  <c r="E52" i="24"/>
  <c r="F52" i="24"/>
  <c r="I52" i="24"/>
  <c r="I43" i="35"/>
  <c r="I50" i="29"/>
  <c r="H52" i="24"/>
  <c r="I42" i="4"/>
  <c r="M50" i="4" s="1"/>
  <c r="I44" i="29"/>
  <c r="M52" i="29" s="1"/>
  <c r="N14" i="24"/>
  <c r="G52" i="24"/>
  <c r="I50" i="35"/>
  <c r="I51" i="20"/>
  <c r="C10" i="2"/>
  <c r="B12" i="45" s="1"/>
  <c r="B19" i="45" s="1"/>
  <c r="J42" i="4"/>
  <c r="N50" i="4" s="1"/>
  <c r="I52" i="9"/>
  <c r="C10" i="44"/>
  <c r="I13" i="30"/>
  <c r="D43" i="8"/>
  <c r="I52" i="29"/>
  <c r="I13" i="9"/>
  <c r="J44" i="29"/>
  <c r="N52" i="29" s="1"/>
  <c r="J42" i="7"/>
  <c r="P50" i="7" s="1"/>
  <c r="I50" i="9"/>
  <c r="J43" i="4"/>
  <c r="N51" i="4" s="1"/>
  <c r="J42" i="29"/>
  <c r="N50" i="29" s="1"/>
  <c r="C52" i="24"/>
  <c r="D43" i="24"/>
  <c r="J44" i="4"/>
  <c r="N52" i="4" s="1"/>
  <c r="H44" i="29"/>
  <c r="C12" i="2"/>
  <c r="B14" i="45" s="1"/>
  <c r="B21" i="45" s="1"/>
  <c r="J42" i="35"/>
  <c r="N50" i="35" s="1"/>
  <c r="I44" i="35"/>
  <c r="M52" i="35" s="1"/>
  <c r="I13" i="33"/>
  <c r="I43" i="33"/>
  <c r="M51" i="33" s="1"/>
  <c r="I51" i="33"/>
  <c r="I52" i="35"/>
  <c r="J43" i="20"/>
  <c r="N51" i="20" s="1"/>
  <c r="J42" i="37"/>
  <c r="N50" i="37" s="1"/>
  <c r="I52" i="7"/>
  <c r="I50" i="33"/>
  <c r="E44" i="36"/>
  <c r="J43" i="36" s="1"/>
  <c r="D42" i="36"/>
  <c r="L50" i="26"/>
  <c r="J44" i="5"/>
  <c r="N52" i="5" s="1"/>
  <c r="C51" i="32"/>
  <c r="D42" i="32"/>
  <c r="I51" i="35"/>
  <c r="I42" i="7"/>
  <c r="M50" i="7" s="1"/>
  <c r="I13" i="28"/>
  <c r="I42" i="27"/>
  <c r="M50" i="27" s="1"/>
  <c r="I51" i="21"/>
  <c r="I51" i="27"/>
  <c r="I42" i="35"/>
  <c r="M50" i="35" s="1"/>
  <c r="I50" i="21"/>
  <c r="I52" i="20"/>
  <c r="C44" i="8"/>
  <c r="H44" i="8" s="1"/>
  <c r="I13" i="20"/>
  <c r="H43" i="5"/>
  <c r="L51" i="5" s="1"/>
  <c r="E44" i="32"/>
  <c r="J43" i="32" s="1"/>
  <c r="G51" i="32"/>
  <c r="F52" i="8"/>
  <c r="H44" i="37"/>
  <c r="L52" i="37" s="1"/>
  <c r="H44" i="35"/>
  <c r="F51" i="32"/>
  <c r="J43" i="5"/>
  <c r="N51" i="5" s="1"/>
  <c r="I50" i="37"/>
  <c r="N14" i="8"/>
  <c r="H44" i="5"/>
  <c r="L52" i="5" s="1"/>
  <c r="I44" i="27"/>
  <c r="O52" i="27" s="1"/>
  <c r="H42" i="37"/>
  <c r="L50" i="37" s="1"/>
  <c r="H43" i="26"/>
  <c r="L51" i="26" s="1"/>
  <c r="I50" i="27"/>
  <c r="D43" i="32"/>
  <c r="I52" i="27"/>
  <c r="H43" i="27"/>
  <c r="L51" i="27" s="1"/>
  <c r="E52" i="8"/>
  <c r="I43" i="27"/>
  <c r="M51" i="27" s="1"/>
  <c r="H44" i="21"/>
  <c r="L52" i="21" s="1"/>
  <c r="E42" i="8"/>
  <c r="J42" i="8" s="1"/>
  <c r="N50" i="8" s="1"/>
  <c r="I50" i="28"/>
  <c r="I52" i="28"/>
  <c r="I52" i="8"/>
  <c r="I51" i="7"/>
  <c r="I42" i="37"/>
  <c r="M50" i="37" s="1"/>
  <c r="D52" i="8"/>
  <c r="H52" i="8"/>
  <c r="N36" i="32"/>
  <c r="N13" i="32"/>
  <c r="H51" i="32"/>
  <c r="I52" i="37"/>
  <c r="I51" i="37"/>
  <c r="C43" i="32"/>
  <c r="H42" i="32" s="1"/>
  <c r="L50" i="32" s="1"/>
  <c r="D51" i="32"/>
  <c r="E51" i="32"/>
  <c r="J44" i="27"/>
  <c r="N52" i="27" s="1"/>
  <c r="J44" i="7"/>
  <c r="N52" i="7" s="1"/>
  <c r="J43" i="7"/>
  <c r="N51" i="7" s="1"/>
  <c r="J43" i="27"/>
  <c r="N51" i="27" s="1"/>
  <c r="G52" i="8"/>
  <c r="I43" i="7"/>
  <c r="M51" i="7" s="1"/>
  <c r="J44" i="26"/>
  <c r="N52" i="26" s="1"/>
  <c r="C52" i="8"/>
  <c r="I13" i="7"/>
  <c r="D42" i="8"/>
  <c r="H43" i="21"/>
  <c r="L51" i="21" s="1"/>
  <c r="I44" i="20"/>
  <c r="M52" i="20" s="1"/>
  <c r="J43" i="26"/>
  <c r="N51" i="26" s="1"/>
  <c r="C43" i="36"/>
  <c r="H43" i="36" s="1"/>
  <c r="C51" i="36"/>
  <c r="H51" i="36"/>
  <c r="F51" i="36"/>
  <c r="N13" i="36"/>
  <c r="D43" i="36"/>
  <c r="D51" i="36"/>
  <c r="L50" i="5"/>
  <c r="G51" i="36"/>
  <c r="G52" i="36"/>
  <c r="G13" i="36"/>
  <c r="I43" i="20"/>
  <c r="H44" i="26"/>
  <c r="H43" i="35"/>
  <c r="H43" i="7"/>
  <c r="I42" i="20"/>
  <c r="M50" i="20" s="1"/>
  <c r="I44" i="26"/>
  <c r="M52" i="26" s="1"/>
  <c r="J43" i="37"/>
  <c r="N51" i="37" s="1"/>
  <c r="E51" i="36"/>
  <c r="H44" i="7"/>
  <c r="L52" i="7" s="1"/>
  <c r="N36" i="36"/>
  <c r="J42" i="20"/>
  <c r="N50" i="20" s="1"/>
  <c r="H43" i="37"/>
  <c r="L51" i="37" s="1"/>
  <c r="H42" i="21"/>
  <c r="L50" i="21" s="1"/>
  <c r="I42" i="5"/>
  <c r="M50" i="5" s="1"/>
  <c r="I44" i="5"/>
  <c r="M52" i="5" s="1"/>
  <c r="U52" i="1"/>
  <c r="N19" i="1" s="1"/>
  <c r="H42" i="20"/>
  <c r="H44" i="20"/>
  <c r="H43" i="20"/>
  <c r="P58" i="1"/>
  <c r="G18" i="1" s="1"/>
  <c r="J44" i="20"/>
  <c r="N52" i="20" s="1"/>
  <c r="L58" i="1"/>
  <c r="C18" i="1" s="1"/>
  <c r="D44" i="34"/>
  <c r="D42" i="34"/>
  <c r="D43" i="18"/>
  <c r="D44" i="18"/>
  <c r="E42" i="18"/>
  <c r="E43" i="18"/>
  <c r="E44" i="34"/>
  <c r="E43" i="34"/>
  <c r="C42" i="18"/>
  <c r="E50" i="18"/>
  <c r="N12" i="18"/>
  <c r="C50" i="18"/>
  <c r="D50" i="18"/>
  <c r="G50" i="18"/>
  <c r="F50" i="18"/>
  <c r="H50" i="18"/>
  <c r="D42" i="18"/>
  <c r="E44" i="18"/>
  <c r="I50" i="18"/>
  <c r="I51" i="18"/>
  <c r="I13" i="18"/>
  <c r="I52" i="18"/>
  <c r="H52" i="34"/>
  <c r="G52" i="34"/>
  <c r="D52" i="34"/>
  <c r="D43" i="34"/>
  <c r="C44" i="34"/>
  <c r="N14" i="34"/>
  <c r="F52" i="34"/>
  <c r="C52" i="34"/>
  <c r="E42" i="34"/>
  <c r="E52" i="34"/>
  <c r="I13" i="34"/>
  <c r="I50" i="34"/>
  <c r="I52" i="34"/>
  <c r="I51" i="34"/>
  <c r="I13" i="38"/>
  <c r="J44" i="37"/>
  <c r="N52" i="37" s="1"/>
  <c r="Q28" i="38"/>
  <c r="I50" i="38" s="1"/>
  <c r="H42" i="4"/>
  <c r="L50" i="4" s="1"/>
  <c r="I52" i="38"/>
  <c r="I51" i="4"/>
  <c r="I42" i="21"/>
  <c r="M50" i="21" s="1"/>
  <c r="J44" i="21"/>
  <c r="N52" i="21" s="1"/>
  <c r="J42" i="21"/>
  <c r="N50" i="21" s="1"/>
  <c r="H44" i="4"/>
  <c r="I13" i="4"/>
  <c r="I52" i="4"/>
  <c r="I44" i="37"/>
  <c r="J43" i="6"/>
  <c r="N51" i="6" s="1"/>
  <c r="I43" i="37"/>
  <c r="I44" i="21"/>
  <c r="J43" i="21"/>
  <c r="N51" i="21" s="1"/>
  <c r="I43" i="21"/>
  <c r="E43" i="23"/>
  <c r="D42" i="23"/>
  <c r="I42" i="28"/>
  <c r="M50" i="28" s="1"/>
  <c r="I13" i="23"/>
  <c r="I52" i="23"/>
  <c r="I50" i="23"/>
  <c r="I51" i="23"/>
  <c r="E44" i="23"/>
  <c r="D44" i="23"/>
  <c r="E42" i="23"/>
  <c r="C43" i="23"/>
  <c r="H42" i="23" s="1"/>
  <c r="L50" i="23" s="1"/>
  <c r="F51" i="23"/>
  <c r="C51" i="23"/>
  <c r="H51" i="23"/>
  <c r="E51" i="23"/>
  <c r="N13" i="23"/>
  <c r="D51" i="23"/>
  <c r="G51" i="23"/>
  <c r="G52" i="38"/>
  <c r="G13" i="38"/>
  <c r="G51" i="38"/>
  <c r="G13" i="31"/>
  <c r="G51" i="31"/>
  <c r="G50" i="31"/>
  <c r="D42" i="38"/>
  <c r="Q30" i="31"/>
  <c r="D42" i="31" s="1"/>
  <c r="N36" i="31"/>
  <c r="I43" i="28"/>
  <c r="M51" i="28" s="1"/>
  <c r="E43" i="19"/>
  <c r="D44" i="19"/>
  <c r="J44" i="6"/>
  <c r="N52" i="6" s="1"/>
  <c r="I44" i="6"/>
  <c r="I42" i="6"/>
  <c r="I43" i="6"/>
  <c r="H42" i="6"/>
  <c r="H43" i="6"/>
  <c r="H44" i="6"/>
  <c r="J42" i="6"/>
  <c r="N50" i="6" s="1"/>
  <c r="H42" i="28"/>
  <c r="H43" i="28"/>
  <c r="H44" i="28"/>
  <c r="J43" i="28"/>
  <c r="N51" i="28" s="1"/>
  <c r="J42" i="28"/>
  <c r="N50" i="28" s="1"/>
  <c r="J44" i="28"/>
  <c r="N52" i="28" s="1"/>
  <c r="I44" i="28"/>
  <c r="E44" i="22"/>
  <c r="E43" i="22"/>
  <c r="F52" i="22"/>
  <c r="D44" i="22"/>
  <c r="E42" i="19"/>
  <c r="D43" i="19"/>
  <c r="H52" i="22"/>
  <c r="E52" i="22"/>
  <c r="C44" i="22"/>
  <c r="N14" i="22"/>
  <c r="G52" i="22"/>
  <c r="D52" i="22"/>
  <c r="E42" i="22"/>
  <c r="D43" i="22"/>
  <c r="C52" i="22"/>
  <c r="I52" i="22"/>
  <c r="I51" i="22"/>
  <c r="I13" i="22"/>
  <c r="I50" i="22"/>
  <c r="I51" i="19"/>
  <c r="E44" i="19"/>
  <c r="J44" i="30"/>
  <c r="N52" i="30" s="1"/>
  <c r="J42" i="30"/>
  <c r="N50" i="30" s="1"/>
  <c r="J43" i="30"/>
  <c r="N51" i="30" s="1"/>
  <c r="I44" i="30"/>
  <c r="I43" i="30"/>
  <c r="I42" i="30"/>
  <c r="H42" i="30"/>
  <c r="H43" i="30"/>
  <c r="H44" i="30"/>
  <c r="I42" i="9"/>
  <c r="I44" i="9"/>
  <c r="I43" i="9"/>
  <c r="H43" i="9"/>
  <c r="H44" i="9"/>
  <c r="H42" i="9"/>
  <c r="J43" i="9"/>
  <c r="N51" i="9" s="1"/>
  <c r="J42" i="9"/>
  <c r="N50" i="9" s="1"/>
  <c r="J44" i="9"/>
  <c r="N52" i="9" s="1"/>
  <c r="C51" i="19"/>
  <c r="C43" i="19"/>
  <c r="F51" i="19"/>
  <c r="E51" i="19"/>
  <c r="G51" i="19"/>
  <c r="D51" i="19"/>
  <c r="D42" i="19"/>
  <c r="N13" i="19"/>
  <c r="H51" i="19"/>
  <c r="C12" i="42" l="1"/>
  <c r="C12" i="43"/>
  <c r="P50" i="25"/>
  <c r="D43" i="38"/>
  <c r="Q50" i="25"/>
  <c r="M50" i="25"/>
  <c r="R50" i="25"/>
  <c r="O50" i="25"/>
  <c r="O51" i="25"/>
  <c r="C11" i="2"/>
  <c r="B13" i="45" s="1"/>
  <c r="B20" i="45" s="1"/>
  <c r="C11" i="44"/>
  <c r="C11" i="42"/>
  <c r="P51" i="29"/>
  <c r="Q52" i="25"/>
  <c r="O52" i="25"/>
  <c r="M52" i="25"/>
  <c r="Q51" i="25"/>
  <c r="R51" i="25"/>
  <c r="N58" i="25"/>
  <c r="E18" i="25" s="1"/>
  <c r="P51" i="25"/>
  <c r="P52" i="25"/>
  <c r="R52" i="25"/>
  <c r="I44" i="24"/>
  <c r="M52" i="24" s="1"/>
  <c r="J44" i="36"/>
  <c r="N52" i="36" s="1"/>
  <c r="O51" i="4"/>
  <c r="I43" i="24"/>
  <c r="M51" i="24" s="1"/>
  <c r="P51" i="33"/>
  <c r="Q50" i="33"/>
  <c r="O51" i="29"/>
  <c r="R51" i="29"/>
  <c r="Q51" i="29"/>
  <c r="N58" i="33"/>
  <c r="E18" i="33" s="1"/>
  <c r="J44" i="32"/>
  <c r="N52" i="32" s="1"/>
  <c r="Q51" i="35"/>
  <c r="P50" i="27"/>
  <c r="O50" i="29"/>
  <c r="R50" i="33"/>
  <c r="P50" i="33"/>
  <c r="O50" i="33"/>
  <c r="N51" i="32"/>
  <c r="P50" i="26"/>
  <c r="P52" i="33"/>
  <c r="M51" i="4"/>
  <c r="M58" i="4" s="1"/>
  <c r="D18" i="4" s="1"/>
  <c r="O51" i="35"/>
  <c r="R50" i="26"/>
  <c r="Q50" i="26"/>
  <c r="N58" i="35"/>
  <c r="E18" i="35" s="1"/>
  <c r="P50" i="5"/>
  <c r="I43" i="8"/>
  <c r="M51" i="8" s="1"/>
  <c r="H43" i="24"/>
  <c r="P51" i="24" s="1"/>
  <c r="H42" i="24"/>
  <c r="L50" i="24" s="1"/>
  <c r="Q51" i="5"/>
  <c r="O52" i="33"/>
  <c r="P50" i="35"/>
  <c r="O50" i="26"/>
  <c r="R52" i="33"/>
  <c r="M51" i="35"/>
  <c r="M58" i="35" s="1"/>
  <c r="D18" i="35" s="1"/>
  <c r="Q50" i="35"/>
  <c r="R50" i="35"/>
  <c r="M58" i="33"/>
  <c r="D18" i="33" s="1"/>
  <c r="Q52" i="33"/>
  <c r="P52" i="29"/>
  <c r="O51" i="26"/>
  <c r="P51" i="4"/>
  <c r="Q51" i="4"/>
  <c r="J42" i="24"/>
  <c r="N50" i="24" s="1"/>
  <c r="H44" i="24"/>
  <c r="N58" i="5"/>
  <c r="E18" i="5" s="1"/>
  <c r="Q51" i="20"/>
  <c r="O50" i="35"/>
  <c r="J44" i="24"/>
  <c r="N52" i="24" s="1"/>
  <c r="P52" i="26"/>
  <c r="Q50" i="4"/>
  <c r="L58" i="33"/>
  <c r="C18" i="33" s="1"/>
  <c r="Q50" i="29"/>
  <c r="O52" i="35"/>
  <c r="L52" i="8"/>
  <c r="N58" i="29"/>
  <c r="E18" i="29" s="1"/>
  <c r="R50" i="29"/>
  <c r="R51" i="4"/>
  <c r="L58" i="27"/>
  <c r="C18" i="27" s="1"/>
  <c r="P50" i="37"/>
  <c r="R50" i="7"/>
  <c r="O52" i="29"/>
  <c r="R52" i="29"/>
  <c r="I44" i="36"/>
  <c r="M52" i="36" s="1"/>
  <c r="I42" i="24"/>
  <c r="N50" i="7"/>
  <c r="N58" i="7" s="1"/>
  <c r="E18" i="7" s="1"/>
  <c r="H42" i="8"/>
  <c r="L50" i="8" s="1"/>
  <c r="L52" i="29"/>
  <c r="N51" i="36"/>
  <c r="I44" i="32"/>
  <c r="M52" i="32" s="1"/>
  <c r="Q50" i="27"/>
  <c r="O50" i="37"/>
  <c r="O50" i="27"/>
  <c r="R52" i="35"/>
  <c r="Q50" i="7"/>
  <c r="R50" i="27"/>
  <c r="Q52" i="29"/>
  <c r="O51" i="5"/>
  <c r="P50" i="29"/>
  <c r="P51" i="26"/>
  <c r="H43" i="8"/>
  <c r="L51" i="8" s="1"/>
  <c r="R51" i="33"/>
  <c r="P52" i="35"/>
  <c r="L52" i="35"/>
  <c r="O51" i="33"/>
  <c r="I44" i="8"/>
  <c r="O52" i="8" s="1"/>
  <c r="O50" i="7"/>
  <c r="P52" i="4"/>
  <c r="Q52" i="35"/>
  <c r="J43" i="8"/>
  <c r="N51" i="8" s="1"/>
  <c r="Q52" i="4"/>
  <c r="Q51" i="33"/>
  <c r="N58" i="4"/>
  <c r="E18" i="4" s="1"/>
  <c r="R51" i="35"/>
  <c r="J42" i="36"/>
  <c r="N50" i="36" s="1"/>
  <c r="P51" i="27"/>
  <c r="O52" i="21"/>
  <c r="P51" i="5"/>
  <c r="I42" i="32"/>
  <c r="M50" i="32" s="1"/>
  <c r="I43" i="32"/>
  <c r="Q51" i="32" s="1"/>
  <c r="R51" i="26"/>
  <c r="R51" i="5"/>
  <c r="R51" i="20"/>
  <c r="Q52" i="26"/>
  <c r="R50" i="37"/>
  <c r="Q52" i="27"/>
  <c r="M52" i="27"/>
  <c r="M58" i="27" s="1"/>
  <c r="D18" i="27" s="1"/>
  <c r="O52" i="37"/>
  <c r="P51" i="35"/>
  <c r="R51" i="7"/>
  <c r="H44" i="32"/>
  <c r="J42" i="32"/>
  <c r="P50" i="32" s="1"/>
  <c r="P52" i="27"/>
  <c r="O52" i="26"/>
  <c r="Q50" i="37"/>
  <c r="H43" i="32"/>
  <c r="L51" i="32" s="1"/>
  <c r="L51" i="35"/>
  <c r="N58" i="27"/>
  <c r="E18" i="27" s="1"/>
  <c r="O52" i="20"/>
  <c r="P52" i="5"/>
  <c r="I42" i="8"/>
  <c r="R52" i="27"/>
  <c r="O52" i="5"/>
  <c r="O51" i="27"/>
  <c r="P51" i="36"/>
  <c r="O52" i="7"/>
  <c r="L58" i="5"/>
  <c r="C18" i="5" s="1"/>
  <c r="M58" i="7"/>
  <c r="D18" i="7" s="1"/>
  <c r="P52" i="7"/>
  <c r="Q51" i="26"/>
  <c r="J44" i="8"/>
  <c r="P52" i="8" s="1"/>
  <c r="I52" i="32"/>
  <c r="I13" i="32"/>
  <c r="I51" i="32"/>
  <c r="I50" i="32"/>
  <c r="R52" i="7"/>
  <c r="Q52" i="7"/>
  <c r="R52" i="5"/>
  <c r="N58" i="26"/>
  <c r="E18" i="26" s="1"/>
  <c r="O51" i="21"/>
  <c r="Q51" i="7"/>
  <c r="N58" i="20"/>
  <c r="E18" i="20" s="1"/>
  <c r="L51" i="36"/>
  <c r="R51" i="27"/>
  <c r="Q51" i="27"/>
  <c r="R50" i="20"/>
  <c r="M51" i="20"/>
  <c r="M58" i="20" s="1"/>
  <c r="D18" i="20" s="1"/>
  <c r="D50" i="38"/>
  <c r="Q52" i="5"/>
  <c r="M58" i="5"/>
  <c r="D18" i="5" s="1"/>
  <c r="E43" i="38"/>
  <c r="Q51" i="37"/>
  <c r="N58" i="37"/>
  <c r="E18" i="37" s="1"/>
  <c r="O50" i="20"/>
  <c r="L52" i="26"/>
  <c r="L58" i="26" s="1"/>
  <c r="C18" i="26" s="1"/>
  <c r="Q52" i="20"/>
  <c r="H44" i="36"/>
  <c r="H42" i="36"/>
  <c r="I50" i="36"/>
  <c r="I13" i="36"/>
  <c r="I52" i="36"/>
  <c r="I51" i="36"/>
  <c r="R52" i="26"/>
  <c r="Q50" i="5"/>
  <c r="L51" i="7"/>
  <c r="L58" i="7" s="1"/>
  <c r="C18" i="7" s="1"/>
  <c r="O51" i="7"/>
  <c r="P51" i="7"/>
  <c r="Q50" i="20"/>
  <c r="I43" i="36"/>
  <c r="O51" i="36" s="1"/>
  <c r="I42" i="36"/>
  <c r="R50" i="5"/>
  <c r="R52" i="20"/>
  <c r="P51" i="37"/>
  <c r="F50" i="38"/>
  <c r="E44" i="38"/>
  <c r="O52" i="4"/>
  <c r="L51" i="20"/>
  <c r="O51" i="20"/>
  <c r="P51" i="20"/>
  <c r="L52" i="20"/>
  <c r="P52" i="20"/>
  <c r="L50" i="20"/>
  <c r="P50" i="20"/>
  <c r="O50" i="5"/>
  <c r="N12" i="38"/>
  <c r="D44" i="38"/>
  <c r="I43" i="38" s="1"/>
  <c r="Q52" i="21"/>
  <c r="I42" i="34"/>
  <c r="E50" i="38"/>
  <c r="H50" i="38"/>
  <c r="C50" i="38"/>
  <c r="E42" i="38"/>
  <c r="C42" i="38"/>
  <c r="H42" i="38" s="1"/>
  <c r="G50" i="38"/>
  <c r="I44" i="18"/>
  <c r="I43" i="18"/>
  <c r="I42" i="18"/>
  <c r="H42" i="18"/>
  <c r="L50" i="18" s="1"/>
  <c r="H44" i="18"/>
  <c r="H43" i="18"/>
  <c r="J43" i="18"/>
  <c r="N51" i="18" s="1"/>
  <c r="J42" i="18"/>
  <c r="N50" i="18" s="1"/>
  <c r="J44" i="18"/>
  <c r="N52" i="18" s="1"/>
  <c r="J42" i="34"/>
  <c r="J44" i="34"/>
  <c r="N52" i="34" s="1"/>
  <c r="J43" i="34"/>
  <c r="N51" i="34" s="1"/>
  <c r="H43" i="34"/>
  <c r="H44" i="34"/>
  <c r="I44" i="34"/>
  <c r="I43" i="34"/>
  <c r="P52" i="37"/>
  <c r="O50" i="4"/>
  <c r="O50" i="21"/>
  <c r="R52" i="37"/>
  <c r="P50" i="4"/>
  <c r="P50" i="21"/>
  <c r="R50" i="4"/>
  <c r="P51" i="21"/>
  <c r="R51" i="37"/>
  <c r="M58" i="29"/>
  <c r="D18" i="29" s="1"/>
  <c r="R51" i="21"/>
  <c r="P52" i="21"/>
  <c r="R50" i="21"/>
  <c r="R52" i="21"/>
  <c r="Q50" i="21"/>
  <c r="L52" i="4"/>
  <c r="L58" i="4" s="1"/>
  <c r="C18" i="4" s="1"/>
  <c r="N58" i="21"/>
  <c r="E18" i="21" s="1"/>
  <c r="M52" i="37"/>
  <c r="Q52" i="37"/>
  <c r="M52" i="21"/>
  <c r="Q51" i="21"/>
  <c r="O51" i="37"/>
  <c r="R52" i="4"/>
  <c r="M51" i="37"/>
  <c r="M58" i="26"/>
  <c r="D18" i="26" s="1"/>
  <c r="M51" i="21"/>
  <c r="I42" i="23"/>
  <c r="M50" i="23" s="1"/>
  <c r="E42" i="31"/>
  <c r="D44" i="31"/>
  <c r="J44" i="23"/>
  <c r="N52" i="23" s="1"/>
  <c r="J42" i="23"/>
  <c r="J43" i="23"/>
  <c r="N51" i="23" s="1"/>
  <c r="H43" i="23"/>
  <c r="H44" i="23"/>
  <c r="I44" i="23"/>
  <c r="I43" i="23"/>
  <c r="I13" i="31"/>
  <c r="I52" i="31"/>
  <c r="I50" i="31"/>
  <c r="I51" i="31"/>
  <c r="H52" i="31"/>
  <c r="D43" i="31"/>
  <c r="C52" i="31"/>
  <c r="D52" i="31"/>
  <c r="N14" i="31"/>
  <c r="C44" i="31"/>
  <c r="H42" i="31" s="1"/>
  <c r="L50" i="31" s="1"/>
  <c r="F52" i="31"/>
  <c r="E43" i="31"/>
  <c r="E44" i="31"/>
  <c r="E52" i="31"/>
  <c r="G52" i="31"/>
  <c r="N58" i="6"/>
  <c r="E18" i="6" s="1"/>
  <c r="Q51" i="28"/>
  <c r="Q52" i="28"/>
  <c r="N58" i="28"/>
  <c r="E18" i="28" s="1"/>
  <c r="M52" i="28"/>
  <c r="M58" i="28" s="1"/>
  <c r="D18" i="28" s="1"/>
  <c r="Q50" i="28"/>
  <c r="R51" i="6"/>
  <c r="O51" i="6"/>
  <c r="P51" i="6"/>
  <c r="M51" i="6"/>
  <c r="Q51" i="6"/>
  <c r="Q52" i="6"/>
  <c r="M52" i="6"/>
  <c r="O52" i="6"/>
  <c r="L52" i="6"/>
  <c r="R52" i="6"/>
  <c r="P52" i="6"/>
  <c r="L50" i="6"/>
  <c r="P50" i="6"/>
  <c r="R50" i="6"/>
  <c r="O50" i="6"/>
  <c r="M50" i="6"/>
  <c r="Q50" i="6"/>
  <c r="L51" i="6"/>
  <c r="O52" i="28"/>
  <c r="L52" i="28"/>
  <c r="P52" i="28"/>
  <c r="R52" i="28"/>
  <c r="O50" i="28"/>
  <c r="P50" i="28"/>
  <c r="L50" i="28"/>
  <c r="R50" i="28"/>
  <c r="R51" i="28"/>
  <c r="L51" i="28"/>
  <c r="O51" i="28"/>
  <c r="P51" i="28"/>
  <c r="J44" i="22"/>
  <c r="N52" i="22" s="1"/>
  <c r="J43" i="22"/>
  <c r="N51" i="22" s="1"/>
  <c r="J42" i="22"/>
  <c r="N50" i="22" s="1"/>
  <c r="H42" i="22"/>
  <c r="H44" i="22"/>
  <c r="L52" i="22" s="1"/>
  <c r="H43" i="22"/>
  <c r="I44" i="22"/>
  <c r="M52" i="22" s="1"/>
  <c r="I43" i="22"/>
  <c r="I42" i="22"/>
  <c r="N58" i="30"/>
  <c r="E18" i="30" s="1"/>
  <c r="N58" i="9"/>
  <c r="E18" i="9" s="1"/>
  <c r="P52" i="30"/>
  <c r="O52" i="30"/>
  <c r="R52" i="30"/>
  <c r="L50" i="30"/>
  <c r="R50" i="30"/>
  <c r="O50" i="30"/>
  <c r="P50" i="30"/>
  <c r="Q50" i="30"/>
  <c r="M50" i="30"/>
  <c r="Q52" i="30"/>
  <c r="M52" i="30"/>
  <c r="J43" i="19"/>
  <c r="N51" i="19" s="1"/>
  <c r="J44" i="19"/>
  <c r="N52" i="19" s="1"/>
  <c r="J42" i="19"/>
  <c r="N50" i="19" s="1"/>
  <c r="L51" i="30"/>
  <c r="R51" i="30"/>
  <c r="O51" i="30"/>
  <c r="P51" i="30"/>
  <c r="M51" i="30"/>
  <c r="Q51" i="30"/>
  <c r="L52" i="30"/>
  <c r="H44" i="19"/>
  <c r="H42" i="19"/>
  <c r="H43" i="19"/>
  <c r="L51" i="19" s="1"/>
  <c r="R52" i="9"/>
  <c r="L52" i="9"/>
  <c r="O52" i="9"/>
  <c r="P52" i="9"/>
  <c r="Q51" i="9"/>
  <c r="M51" i="9"/>
  <c r="Q50" i="9"/>
  <c r="M50" i="9"/>
  <c r="L58" i="25"/>
  <c r="C18" i="25" s="1"/>
  <c r="L58" i="37"/>
  <c r="C18" i="37" s="1"/>
  <c r="I43" i="19"/>
  <c r="I42" i="19"/>
  <c r="I44" i="19"/>
  <c r="L50" i="9"/>
  <c r="P50" i="9"/>
  <c r="R50" i="9"/>
  <c r="O50" i="9"/>
  <c r="L51" i="9"/>
  <c r="R51" i="9"/>
  <c r="P51" i="9"/>
  <c r="O51" i="9"/>
  <c r="M52" i="9"/>
  <c r="Q52" i="9"/>
  <c r="L58" i="21"/>
  <c r="C18" i="21" s="1"/>
  <c r="M58" i="25" l="1"/>
  <c r="D18" i="25" s="1"/>
  <c r="O58" i="25"/>
  <c r="F18" i="25" s="1"/>
  <c r="U50" i="25"/>
  <c r="N17" i="25" s="1"/>
  <c r="P31" i="42" s="1"/>
  <c r="Q58" i="25"/>
  <c r="H18" i="25" s="1"/>
  <c r="P58" i="25"/>
  <c r="G18" i="25" s="1"/>
  <c r="U52" i="25"/>
  <c r="N19" i="25" s="1"/>
  <c r="P33" i="44" s="1"/>
  <c r="R58" i="25"/>
  <c r="I18" i="25" s="1"/>
  <c r="Q51" i="24"/>
  <c r="U51" i="25"/>
  <c r="N18" i="25" s="1"/>
  <c r="P32" i="43" s="1"/>
  <c r="U51" i="29"/>
  <c r="N18" i="29" s="1"/>
  <c r="F40" i="43" s="1"/>
  <c r="O58" i="29"/>
  <c r="F18" i="29" s="1"/>
  <c r="P52" i="32"/>
  <c r="P58" i="33"/>
  <c r="G18" i="33" s="1"/>
  <c r="U51" i="4"/>
  <c r="N18" i="4" s="1"/>
  <c r="P10" i="43" s="1"/>
  <c r="U50" i="26"/>
  <c r="N17" i="26" s="1"/>
  <c r="S31" i="43" s="1"/>
  <c r="U50" i="33"/>
  <c r="N17" i="33" s="1"/>
  <c r="T39" i="43" s="1"/>
  <c r="P58" i="29"/>
  <c r="G18" i="29" s="1"/>
  <c r="R58" i="26"/>
  <c r="I18" i="26" s="1"/>
  <c r="R51" i="24"/>
  <c r="U50" i="29"/>
  <c r="N17" i="29" s="1"/>
  <c r="F39" i="43" s="1"/>
  <c r="O51" i="24"/>
  <c r="L51" i="24"/>
  <c r="R58" i="29"/>
  <c r="I18" i="29" s="1"/>
  <c r="U52" i="33"/>
  <c r="N19" i="33" s="1"/>
  <c r="T41" i="43" s="1"/>
  <c r="Q58" i="33"/>
  <c r="H18" i="33" s="1"/>
  <c r="P52" i="24"/>
  <c r="O58" i="26"/>
  <c r="F18" i="26" s="1"/>
  <c r="Q52" i="24"/>
  <c r="O58" i="33"/>
  <c r="F18" i="33" s="1"/>
  <c r="O58" i="35"/>
  <c r="F18" i="35" s="1"/>
  <c r="Q58" i="35"/>
  <c r="H18" i="35" s="1"/>
  <c r="R58" i="33"/>
  <c r="I18" i="33" s="1"/>
  <c r="L52" i="24"/>
  <c r="P50" i="24"/>
  <c r="N58" i="24"/>
  <c r="E18" i="24" s="1"/>
  <c r="O52" i="24"/>
  <c r="U50" i="35"/>
  <c r="N17" i="35" s="1"/>
  <c r="G47" i="44" s="1"/>
  <c r="M51" i="32"/>
  <c r="M58" i="32" s="1"/>
  <c r="D18" i="32" s="1"/>
  <c r="Q58" i="4"/>
  <c r="H18" i="4" s="1"/>
  <c r="Q58" i="29"/>
  <c r="H18" i="29" s="1"/>
  <c r="N58" i="36"/>
  <c r="E18" i="36" s="1"/>
  <c r="O58" i="27"/>
  <c r="F18" i="27" s="1"/>
  <c r="P58" i="26"/>
  <c r="G18" i="26" s="1"/>
  <c r="R52" i="24"/>
  <c r="U51" i="33"/>
  <c r="N18" i="33" s="1"/>
  <c r="T40" i="42" s="1"/>
  <c r="U52" i="29"/>
  <c r="N19" i="29" s="1"/>
  <c r="F41" i="42" s="1"/>
  <c r="Q51" i="8"/>
  <c r="Q52" i="32"/>
  <c r="U51" i="26"/>
  <c r="N18" i="26" s="1"/>
  <c r="S32" i="42" s="1"/>
  <c r="U50" i="37"/>
  <c r="N17" i="37" s="1"/>
  <c r="Y47" i="2" s="1"/>
  <c r="AC12" i="45" s="1"/>
  <c r="U50" i="27"/>
  <c r="N17" i="27" s="1"/>
  <c r="W31" i="43" s="1"/>
  <c r="I44" i="38"/>
  <c r="M52" i="38" s="1"/>
  <c r="Q52" i="36"/>
  <c r="L58" i="35"/>
  <c r="C18" i="35" s="1"/>
  <c r="N52" i="8"/>
  <c r="N58" i="8" s="1"/>
  <c r="E18" i="8" s="1"/>
  <c r="L58" i="8"/>
  <c r="C18" i="8" s="1"/>
  <c r="P50" i="8"/>
  <c r="L58" i="29"/>
  <c r="C18" i="29" s="1"/>
  <c r="R50" i="32"/>
  <c r="Q58" i="26"/>
  <c r="H18" i="26" s="1"/>
  <c r="U52" i="35"/>
  <c r="N19" i="35" s="1"/>
  <c r="G49" i="43" s="1"/>
  <c r="O51" i="8"/>
  <c r="U50" i="7"/>
  <c r="N17" i="7" s="1"/>
  <c r="G15" i="2" s="1"/>
  <c r="E12" i="45" s="1"/>
  <c r="M50" i="24"/>
  <c r="M58" i="24" s="1"/>
  <c r="D18" i="24" s="1"/>
  <c r="O50" i="24"/>
  <c r="Q50" i="24"/>
  <c r="P51" i="8"/>
  <c r="R58" i="35"/>
  <c r="I18" i="35" s="1"/>
  <c r="P58" i="4"/>
  <c r="G18" i="4" s="1"/>
  <c r="R50" i="24"/>
  <c r="O50" i="8"/>
  <c r="Q58" i="20"/>
  <c r="H18" i="20" s="1"/>
  <c r="R58" i="7"/>
  <c r="I18" i="7" s="1"/>
  <c r="O50" i="32"/>
  <c r="R51" i="8"/>
  <c r="U51" i="5"/>
  <c r="N18" i="5" s="1"/>
  <c r="Y16" i="44" s="1"/>
  <c r="R50" i="8"/>
  <c r="M52" i="8"/>
  <c r="R58" i="27"/>
  <c r="I18" i="27" s="1"/>
  <c r="Q58" i="27"/>
  <c r="H18" i="27" s="1"/>
  <c r="P58" i="35"/>
  <c r="G18" i="35" s="1"/>
  <c r="P58" i="27"/>
  <c r="G18" i="27" s="1"/>
  <c r="U51" i="35"/>
  <c r="N18" i="35" s="1"/>
  <c r="G48" i="44" s="1"/>
  <c r="O58" i="37"/>
  <c r="F18" i="37" s="1"/>
  <c r="P58" i="5"/>
  <c r="G18" i="5" s="1"/>
  <c r="P58" i="7"/>
  <c r="G18" i="7" s="1"/>
  <c r="R58" i="5"/>
  <c r="I18" i="5" s="1"/>
  <c r="O51" i="32"/>
  <c r="O58" i="5"/>
  <c r="F18" i="5" s="1"/>
  <c r="L52" i="32"/>
  <c r="L58" i="32" s="1"/>
  <c r="C18" i="32" s="1"/>
  <c r="O52" i="32"/>
  <c r="R52" i="32"/>
  <c r="R51" i="32"/>
  <c r="P51" i="32"/>
  <c r="O58" i="7"/>
  <c r="F18" i="7" s="1"/>
  <c r="Q58" i="7"/>
  <c r="H18" i="7" s="1"/>
  <c r="M50" i="8"/>
  <c r="U52" i="27"/>
  <c r="N19" i="27" s="1"/>
  <c r="W33" i="44" s="1"/>
  <c r="N50" i="32"/>
  <c r="N58" i="32" s="1"/>
  <c r="E18" i="32" s="1"/>
  <c r="Q50" i="32"/>
  <c r="U52" i="7"/>
  <c r="N19" i="7" s="1"/>
  <c r="G17" i="42" s="1"/>
  <c r="U52" i="5"/>
  <c r="N19" i="5" s="1"/>
  <c r="Y17" i="44" s="1"/>
  <c r="Q52" i="8"/>
  <c r="Q50" i="8"/>
  <c r="H44" i="38"/>
  <c r="R58" i="37"/>
  <c r="I18" i="37" s="1"/>
  <c r="O58" i="20"/>
  <c r="F18" i="20" s="1"/>
  <c r="I42" i="38"/>
  <c r="R52" i="8"/>
  <c r="L58" i="20"/>
  <c r="C18" i="20" s="1"/>
  <c r="O58" i="21"/>
  <c r="F18" i="21" s="1"/>
  <c r="L50" i="38"/>
  <c r="H43" i="38"/>
  <c r="O51" i="38" s="1"/>
  <c r="U52" i="20"/>
  <c r="N19" i="20" s="1"/>
  <c r="T25" i="43" s="1"/>
  <c r="U50" i="5"/>
  <c r="N17" i="5" s="1"/>
  <c r="Y15" i="43" s="1"/>
  <c r="U51" i="27"/>
  <c r="N18" i="27" s="1"/>
  <c r="W32" i="2" s="1"/>
  <c r="S13" i="45" s="1"/>
  <c r="J42" i="38"/>
  <c r="N50" i="38" s="1"/>
  <c r="P58" i="37"/>
  <c r="G18" i="37" s="1"/>
  <c r="Q58" i="5"/>
  <c r="H18" i="5" s="1"/>
  <c r="R58" i="20"/>
  <c r="I18" i="20" s="1"/>
  <c r="P58" i="6"/>
  <c r="G18" i="6" s="1"/>
  <c r="U52" i="26"/>
  <c r="N19" i="26" s="1"/>
  <c r="S33" i="43" s="1"/>
  <c r="Q58" i="37"/>
  <c r="H18" i="37" s="1"/>
  <c r="M50" i="36"/>
  <c r="Q50" i="36"/>
  <c r="U51" i="7"/>
  <c r="N18" i="7" s="1"/>
  <c r="M51" i="36"/>
  <c r="R51" i="36"/>
  <c r="Q51" i="36"/>
  <c r="L50" i="36"/>
  <c r="R50" i="36"/>
  <c r="P50" i="36"/>
  <c r="O50" i="36"/>
  <c r="P52" i="36"/>
  <c r="O52" i="36"/>
  <c r="L52" i="36"/>
  <c r="R52" i="36"/>
  <c r="J43" i="38"/>
  <c r="N51" i="38" s="1"/>
  <c r="U50" i="20"/>
  <c r="N17" i="20" s="1"/>
  <c r="U51" i="20"/>
  <c r="N18" i="20" s="1"/>
  <c r="J44" i="38"/>
  <c r="N52" i="38" s="1"/>
  <c r="P58" i="20"/>
  <c r="G18" i="20" s="1"/>
  <c r="O58" i="4"/>
  <c r="F18" i="4" s="1"/>
  <c r="O50" i="34"/>
  <c r="M50" i="34"/>
  <c r="L52" i="18"/>
  <c r="O52" i="18"/>
  <c r="P52" i="18"/>
  <c r="R52" i="18"/>
  <c r="Q50" i="18"/>
  <c r="M50" i="18"/>
  <c r="M52" i="18"/>
  <c r="Q52" i="18"/>
  <c r="N58" i="18"/>
  <c r="E18" i="18" s="1"/>
  <c r="P51" i="18"/>
  <c r="L51" i="18"/>
  <c r="R51" i="18"/>
  <c r="O51" i="18"/>
  <c r="P50" i="18"/>
  <c r="O50" i="18"/>
  <c r="R50" i="18"/>
  <c r="Q51" i="18"/>
  <c r="M51" i="18"/>
  <c r="M51" i="34"/>
  <c r="Q51" i="34"/>
  <c r="L52" i="34"/>
  <c r="O52" i="34"/>
  <c r="R52" i="34"/>
  <c r="P52" i="34"/>
  <c r="N50" i="34"/>
  <c r="R50" i="34"/>
  <c r="P50" i="34"/>
  <c r="Q50" i="34"/>
  <c r="Q52" i="34"/>
  <c r="M52" i="34"/>
  <c r="L51" i="34"/>
  <c r="O51" i="34"/>
  <c r="R51" i="34"/>
  <c r="P51" i="34"/>
  <c r="M58" i="21"/>
  <c r="D18" i="21" s="1"/>
  <c r="M58" i="37"/>
  <c r="D18" i="37" s="1"/>
  <c r="P58" i="21"/>
  <c r="G18" i="21" s="1"/>
  <c r="Q58" i="21"/>
  <c r="H18" i="21" s="1"/>
  <c r="U50" i="21"/>
  <c r="N17" i="21" s="1"/>
  <c r="AA23" i="43" s="1"/>
  <c r="I42" i="31"/>
  <c r="M50" i="31" s="1"/>
  <c r="R58" i="4"/>
  <c r="I18" i="4" s="1"/>
  <c r="U50" i="4"/>
  <c r="N17" i="4" s="1"/>
  <c r="P9" i="43" s="1"/>
  <c r="U51" i="21"/>
  <c r="N18" i="21" s="1"/>
  <c r="AA24" i="44" s="1"/>
  <c r="U52" i="4"/>
  <c r="N19" i="4" s="1"/>
  <c r="P11" i="43" s="1"/>
  <c r="U52" i="37"/>
  <c r="N19" i="37" s="1"/>
  <c r="Y49" i="43" s="1"/>
  <c r="R58" i="21"/>
  <c r="I18" i="21" s="1"/>
  <c r="U52" i="21"/>
  <c r="N19" i="21" s="1"/>
  <c r="AA25" i="43" s="1"/>
  <c r="U51" i="37"/>
  <c r="N18" i="37" s="1"/>
  <c r="Y48" i="43" s="1"/>
  <c r="O50" i="23"/>
  <c r="J42" i="31"/>
  <c r="M52" i="23"/>
  <c r="Q52" i="23"/>
  <c r="L51" i="23"/>
  <c r="P51" i="23"/>
  <c r="O51" i="23"/>
  <c r="R51" i="23"/>
  <c r="Q51" i="23"/>
  <c r="M51" i="23"/>
  <c r="R52" i="23"/>
  <c r="L52" i="23"/>
  <c r="O52" i="23"/>
  <c r="P52" i="23"/>
  <c r="N50" i="23"/>
  <c r="N58" i="23" s="1"/>
  <c r="E18" i="23" s="1"/>
  <c r="R50" i="23"/>
  <c r="Q50" i="23"/>
  <c r="P50" i="23"/>
  <c r="M51" i="38"/>
  <c r="J44" i="31"/>
  <c r="N52" i="31" s="1"/>
  <c r="J43" i="31"/>
  <c r="N51" i="31" s="1"/>
  <c r="H44" i="31"/>
  <c r="L52" i="31" s="1"/>
  <c r="H43" i="31"/>
  <c r="I43" i="31"/>
  <c r="I44" i="31"/>
  <c r="Q58" i="28"/>
  <c r="H18" i="28" s="1"/>
  <c r="U51" i="6"/>
  <c r="N18" i="6" s="1"/>
  <c r="P16" i="2" s="1"/>
  <c r="M58" i="6"/>
  <c r="D18" i="6" s="1"/>
  <c r="R58" i="6"/>
  <c r="I18" i="6" s="1"/>
  <c r="Q58" i="6"/>
  <c r="H18" i="6" s="1"/>
  <c r="O58" i="6"/>
  <c r="F18" i="6" s="1"/>
  <c r="U52" i="6"/>
  <c r="N19" i="6" s="1"/>
  <c r="L58" i="6"/>
  <c r="C18" i="6" s="1"/>
  <c r="U50" i="6"/>
  <c r="N17" i="6" s="1"/>
  <c r="L58" i="28"/>
  <c r="C18" i="28" s="1"/>
  <c r="U50" i="28"/>
  <c r="N17" i="28" s="1"/>
  <c r="O58" i="28"/>
  <c r="F18" i="28" s="1"/>
  <c r="U51" i="28"/>
  <c r="N18" i="28" s="1"/>
  <c r="R58" i="28"/>
  <c r="I18" i="28" s="1"/>
  <c r="P58" i="28"/>
  <c r="G18" i="28" s="1"/>
  <c r="U52" i="28"/>
  <c r="N19" i="28" s="1"/>
  <c r="Q51" i="22"/>
  <c r="M51" i="22"/>
  <c r="O52" i="22"/>
  <c r="R52" i="22"/>
  <c r="P52" i="22"/>
  <c r="N58" i="22"/>
  <c r="E18" i="22" s="1"/>
  <c r="Q52" i="22"/>
  <c r="M50" i="22"/>
  <c r="Q50" i="22"/>
  <c r="O51" i="22"/>
  <c r="R51" i="22"/>
  <c r="P51" i="22"/>
  <c r="L51" i="22"/>
  <c r="L50" i="22"/>
  <c r="O50" i="22"/>
  <c r="P50" i="22"/>
  <c r="R50" i="22"/>
  <c r="N58" i="19"/>
  <c r="E18" i="19" s="1"/>
  <c r="Q51" i="19"/>
  <c r="P33" i="43"/>
  <c r="P31" i="43"/>
  <c r="R58" i="9"/>
  <c r="I18" i="9" s="1"/>
  <c r="M51" i="19"/>
  <c r="U51" i="30"/>
  <c r="N18" i="30" s="1"/>
  <c r="U52" i="30"/>
  <c r="N19" i="30" s="1"/>
  <c r="M58" i="30"/>
  <c r="D18" i="30" s="1"/>
  <c r="P58" i="30"/>
  <c r="G18" i="30" s="1"/>
  <c r="R58" i="30"/>
  <c r="I18" i="30" s="1"/>
  <c r="U50" i="30"/>
  <c r="N17" i="30" s="1"/>
  <c r="L58" i="30"/>
  <c r="C18" i="30" s="1"/>
  <c r="Q58" i="30"/>
  <c r="H18" i="30" s="1"/>
  <c r="O58" i="30"/>
  <c r="F18" i="30" s="1"/>
  <c r="U50" i="9"/>
  <c r="N17" i="9" s="1"/>
  <c r="O58" i="9"/>
  <c r="F18" i="9" s="1"/>
  <c r="Q52" i="19"/>
  <c r="M52" i="19"/>
  <c r="O51" i="19"/>
  <c r="R51" i="19"/>
  <c r="P51" i="19"/>
  <c r="P52" i="19"/>
  <c r="R52" i="19"/>
  <c r="L52" i="19"/>
  <c r="O52" i="19"/>
  <c r="P58" i="9"/>
  <c r="G18" i="9" s="1"/>
  <c r="M58" i="9"/>
  <c r="D18" i="9" s="1"/>
  <c r="U52" i="9"/>
  <c r="N19" i="9" s="1"/>
  <c r="M50" i="19"/>
  <c r="Q50" i="19"/>
  <c r="R50" i="19"/>
  <c r="L50" i="19"/>
  <c r="O50" i="19"/>
  <c r="P50" i="19"/>
  <c r="U51" i="9"/>
  <c r="N18" i="9" s="1"/>
  <c r="L58" i="9"/>
  <c r="C18" i="9" s="1"/>
  <c r="Q58" i="9"/>
  <c r="H18" i="9" s="1"/>
  <c r="E19" i="45" l="1"/>
  <c r="D61" i="45"/>
  <c r="P31" i="44"/>
  <c r="J24" i="45"/>
  <c r="E78" i="45"/>
  <c r="K27" i="45"/>
  <c r="F85" i="45"/>
  <c r="P31" i="2"/>
  <c r="P33" i="2"/>
  <c r="P33" i="42"/>
  <c r="P32" i="42"/>
  <c r="P32" i="44"/>
  <c r="P32" i="2"/>
  <c r="F13" i="45"/>
  <c r="T25" i="2"/>
  <c r="L14" i="45" s="1"/>
  <c r="P10" i="44"/>
  <c r="P10" i="42"/>
  <c r="S31" i="42"/>
  <c r="P10" i="2"/>
  <c r="D13" i="45" s="1"/>
  <c r="F40" i="2"/>
  <c r="U13" i="45" s="1"/>
  <c r="F40" i="42"/>
  <c r="F40" i="44"/>
  <c r="P58" i="24"/>
  <c r="G18" i="24" s="1"/>
  <c r="P58" i="32"/>
  <c r="G18" i="32" s="1"/>
  <c r="S31" i="2"/>
  <c r="R12" i="45" s="1"/>
  <c r="S31" i="44"/>
  <c r="T39" i="2"/>
  <c r="Y12" i="45" s="1"/>
  <c r="T39" i="44"/>
  <c r="T39" i="42"/>
  <c r="F39" i="44"/>
  <c r="F39" i="42"/>
  <c r="R58" i="24"/>
  <c r="I18" i="24" s="1"/>
  <c r="U51" i="24"/>
  <c r="N18" i="24" s="1"/>
  <c r="M32" i="2" s="1"/>
  <c r="P13" i="45" s="1"/>
  <c r="F39" i="2"/>
  <c r="U12" i="45" s="1"/>
  <c r="L58" i="24"/>
  <c r="C18" i="24" s="1"/>
  <c r="S32" i="44"/>
  <c r="W31" i="44"/>
  <c r="G47" i="42"/>
  <c r="G47" i="43"/>
  <c r="T41" i="2"/>
  <c r="Y14" i="45" s="1"/>
  <c r="G47" i="2"/>
  <c r="AA12" i="45" s="1"/>
  <c r="T41" i="44"/>
  <c r="Q58" i="32"/>
  <c r="H18" i="32" s="1"/>
  <c r="G49" i="42"/>
  <c r="T41" i="42"/>
  <c r="Q58" i="24"/>
  <c r="H18" i="24" s="1"/>
  <c r="T40" i="44"/>
  <c r="O58" i="24"/>
  <c r="F18" i="24" s="1"/>
  <c r="P58" i="8"/>
  <c r="G18" i="8" s="1"/>
  <c r="S32" i="43"/>
  <c r="U52" i="24"/>
  <c r="N19" i="24" s="1"/>
  <c r="M33" i="43" s="1"/>
  <c r="S33" i="42"/>
  <c r="S32" i="2"/>
  <c r="R13" i="45" s="1"/>
  <c r="W31" i="42"/>
  <c r="O52" i="38"/>
  <c r="Y17" i="42"/>
  <c r="R58" i="8"/>
  <c r="I18" i="8" s="1"/>
  <c r="U51" i="8"/>
  <c r="N18" i="8" s="1"/>
  <c r="F24" i="44" s="1"/>
  <c r="T40" i="2"/>
  <c r="Y13" i="45" s="1"/>
  <c r="T40" i="43"/>
  <c r="F41" i="44"/>
  <c r="W31" i="2"/>
  <c r="S12" i="45" s="1"/>
  <c r="F41" i="2"/>
  <c r="U14" i="45" s="1"/>
  <c r="R58" i="32"/>
  <c r="I18" i="32" s="1"/>
  <c r="O58" i="8"/>
  <c r="F18" i="8" s="1"/>
  <c r="F41" i="43"/>
  <c r="W33" i="43"/>
  <c r="M58" i="8"/>
  <c r="D18" i="8" s="1"/>
  <c r="Y47" i="44"/>
  <c r="Y47" i="42"/>
  <c r="Y47" i="43"/>
  <c r="Y16" i="2"/>
  <c r="G13" i="45" s="1"/>
  <c r="O58" i="32"/>
  <c r="F18" i="32" s="1"/>
  <c r="G17" i="44"/>
  <c r="G17" i="43"/>
  <c r="G15" i="42"/>
  <c r="W33" i="42"/>
  <c r="W33" i="2"/>
  <c r="S14" i="45" s="1"/>
  <c r="U52" i="8"/>
  <c r="N19" i="8" s="1"/>
  <c r="F25" i="42" s="1"/>
  <c r="U50" i="24"/>
  <c r="N17" i="24" s="1"/>
  <c r="M31" i="44" s="1"/>
  <c r="Y16" i="42"/>
  <c r="G17" i="2"/>
  <c r="E14" i="45" s="1"/>
  <c r="G49" i="2"/>
  <c r="AA14" i="45" s="1"/>
  <c r="G49" i="44"/>
  <c r="G15" i="43"/>
  <c r="G15" i="44"/>
  <c r="R50" i="38"/>
  <c r="U51" i="32"/>
  <c r="N18" i="32" s="1"/>
  <c r="Q40" i="43" s="1"/>
  <c r="Y16" i="43"/>
  <c r="G48" i="42"/>
  <c r="G48" i="43"/>
  <c r="G48" i="2"/>
  <c r="AA13" i="45" s="1"/>
  <c r="U52" i="32"/>
  <c r="N19" i="32" s="1"/>
  <c r="Q41" i="42" s="1"/>
  <c r="R58" i="36"/>
  <c r="I18" i="36" s="1"/>
  <c r="L51" i="38"/>
  <c r="U50" i="32"/>
  <c r="N17" i="32" s="1"/>
  <c r="O50" i="38"/>
  <c r="Q51" i="38"/>
  <c r="Q58" i="8"/>
  <c r="H18" i="8" s="1"/>
  <c r="W32" i="43"/>
  <c r="T25" i="44"/>
  <c r="U50" i="8"/>
  <c r="N17" i="8" s="1"/>
  <c r="F23" i="43" s="1"/>
  <c r="L52" i="38"/>
  <c r="S33" i="2"/>
  <c r="R14" i="45" s="1"/>
  <c r="S33" i="44"/>
  <c r="Y17" i="2"/>
  <c r="G14" i="45" s="1"/>
  <c r="Y17" i="43"/>
  <c r="T25" i="42"/>
  <c r="P58" i="36"/>
  <c r="G18" i="36" s="1"/>
  <c r="P50" i="38"/>
  <c r="Y15" i="44"/>
  <c r="U51" i="36"/>
  <c r="N18" i="36" s="1"/>
  <c r="P48" i="2" s="1"/>
  <c r="AB13" i="45" s="1"/>
  <c r="M50" i="38"/>
  <c r="M58" i="38" s="1"/>
  <c r="D18" i="38" s="1"/>
  <c r="Y15" i="42"/>
  <c r="Q58" i="22"/>
  <c r="H18" i="22" s="1"/>
  <c r="L58" i="18"/>
  <c r="C18" i="18" s="1"/>
  <c r="W32" i="44"/>
  <c r="W32" i="42"/>
  <c r="Y15" i="2"/>
  <c r="G12" i="45" s="1"/>
  <c r="O58" i="34"/>
  <c r="F18" i="34" s="1"/>
  <c r="Q50" i="38"/>
  <c r="P16" i="43"/>
  <c r="Q58" i="36"/>
  <c r="H18" i="36" s="1"/>
  <c r="R51" i="38"/>
  <c r="G16" i="44"/>
  <c r="G16" i="2"/>
  <c r="E13" i="45" s="1"/>
  <c r="G16" i="42"/>
  <c r="G16" i="43"/>
  <c r="O58" i="36"/>
  <c r="F18" i="36" s="1"/>
  <c r="M58" i="36"/>
  <c r="D18" i="36" s="1"/>
  <c r="P51" i="38"/>
  <c r="N58" i="38"/>
  <c r="E18" i="38" s="1"/>
  <c r="L58" i="36"/>
  <c r="C18" i="36" s="1"/>
  <c r="U50" i="36"/>
  <c r="N17" i="36" s="1"/>
  <c r="O58" i="19"/>
  <c r="F18" i="19" s="1"/>
  <c r="U52" i="36"/>
  <c r="N19" i="36" s="1"/>
  <c r="T24" i="43"/>
  <c r="T24" i="2"/>
  <c r="L13" i="45" s="1"/>
  <c r="T24" i="44"/>
  <c r="T24" i="42"/>
  <c r="Q52" i="38"/>
  <c r="T23" i="2"/>
  <c r="L12" i="45" s="1"/>
  <c r="T23" i="42"/>
  <c r="T23" i="43"/>
  <c r="T23" i="44"/>
  <c r="R58" i="18"/>
  <c r="I18" i="18" s="1"/>
  <c r="P58" i="23"/>
  <c r="G18" i="23" s="1"/>
  <c r="R52" i="38"/>
  <c r="O50" i="31"/>
  <c r="P52" i="38"/>
  <c r="AA24" i="2"/>
  <c r="M13" i="45" s="1"/>
  <c r="P58" i="34"/>
  <c r="G18" i="34" s="1"/>
  <c r="P58" i="18"/>
  <c r="G18" i="18" s="1"/>
  <c r="M58" i="34"/>
  <c r="D18" i="34" s="1"/>
  <c r="Q58" i="18"/>
  <c r="H18" i="18" s="1"/>
  <c r="O58" i="18"/>
  <c r="F18" i="18" s="1"/>
  <c r="U51" i="18"/>
  <c r="N18" i="18" s="1"/>
  <c r="U52" i="18"/>
  <c r="N19" i="18" s="1"/>
  <c r="M58" i="18"/>
  <c r="D18" i="18" s="1"/>
  <c r="U50" i="18"/>
  <c r="N17" i="18" s="1"/>
  <c r="L58" i="34"/>
  <c r="C18" i="34" s="1"/>
  <c r="U51" i="34"/>
  <c r="N18" i="34" s="1"/>
  <c r="N58" i="34"/>
  <c r="E18" i="34" s="1"/>
  <c r="U50" i="34"/>
  <c r="N17" i="34" s="1"/>
  <c r="U52" i="34"/>
  <c r="N19" i="34" s="1"/>
  <c r="Q58" i="34"/>
  <c r="H18" i="34" s="1"/>
  <c r="R58" i="34"/>
  <c r="I18" i="34" s="1"/>
  <c r="AA23" i="2"/>
  <c r="M12" i="45" s="1"/>
  <c r="AA23" i="44"/>
  <c r="AA23" i="42"/>
  <c r="P9" i="42"/>
  <c r="P11" i="2"/>
  <c r="D14" i="45" s="1"/>
  <c r="P11" i="44"/>
  <c r="Y49" i="2"/>
  <c r="AC14" i="45" s="1"/>
  <c r="P9" i="2"/>
  <c r="D12" i="45" s="1"/>
  <c r="AA25" i="44"/>
  <c r="Q50" i="31"/>
  <c r="P9" i="44"/>
  <c r="Y49" i="44"/>
  <c r="AA24" i="43"/>
  <c r="AA24" i="42"/>
  <c r="P11" i="42"/>
  <c r="Y49" i="42"/>
  <c r="AA25" i="2"/>
  <c r="M14" i="45" s="1"/>
  <c r="Y48" i="42"/>
  <c r="Y48" i="44"/>
  <c r="AA25" i="42"/>
  <c r="Y48" i="2"/>
  <c r="AC13" i="45" s="1"/>
  <c r="R50" i="31"/>
  <c r="N50" i="31"/>
  <c r="N58" i="31" s="1"/>
  <c r="E18" i="31" s="1"/>
  <c r="P50" i="31"/>
  <c r="Q58" i="23"/>
  <c r="H18" i="23" s="1"/>
  <c r="R58" i="23"/>
  <c r="I18" i="23" s="1"/>
  <c r="M58" i="23"/>
  <c r="D18" i="23" s="1"/>
  <c r="U51" i="23"/>
  <c r="N18" i="23" s="1"/>
  <c r="L58" i="23"/>
  <c r="C18" i="23" s="1"/>
  <c r="U52" i="23"/>
  <c r="N19" i="23" s="1"/>
  <c r="O58" i="23"/>
  <c r="F18" i="23" s="1"/>
  <c r="U50" i="23"/>
  <c r="N17" i="23" s="1"/>
  <c r="Q52" i="31"/>
  <c r="M52" i="31"/>
  <c r="Q51" i="31"/>
  <c r="M51" i="31"/>
  <c r="O52" i="31"/>
  <c r="R52" i="31"/>
  <c r="P52" i="31"/>
  <c r="P51" i="31"/>
  <c r="O51" i="31"/>
  <c r="L51" i="31"/>
  <c r="R51" i="31"/>
  <c r="P16" i="42"/>
  <c r="P16" i="44"/>
  <c r="P15" i="44"/>
  <c r="P15" i="42"/>
  <c r="P15" i="43"/>
  <c r="P15" i="2"/>
  <c r="P17" i="44"/>
  <c r="P17" i="42"/>
  <c r="P17" i="43"/>
  <c r="P17" i="2"/>
  <c r="AB33" i="43"/>
  <c r="AB33" i="2"/>
  <c r="T14" i="45" s="1"/>
  <c r="AB33" i="44"/>
  <c r="AB33" i="42"/>
  <c r="AB32" i="43"/>
  <c r="AB32" i="2"/>
  <c r="T13" i="45" s="1"/>
  <c r="AB32" i="44"/>
  <c r="AB32" i="42"/>
  <c r="AB31" i="43"/>
  <c r="AB31" i="2"/>
  <c r="T12" i="45" s="1"/>
  <c r="AB31" i="44"/>
  <c r="AB31" i="42"/>
  <c r="P58" i="22"/>
  <c r="G18" i="22" s="1"/>
  <c r="R58" i="22"/>
  <c r="I18" i="22" s="1"/>
  <c r="O58" i="22"/>
  <c r="F18" i="22" s="1"/>
  <c r="U51" i="22"/>
  <c r="N18" i="22" s="1"/>
  <c r="E32" i="43" s="1"/>
  <c r="U52" i="22"/>
  <c r="N19" i="22" s="1"/>
  <c r="E33" i="44" s="1"/>
  <c r="L58" i="22"/>
  <c r="C18" i="22" s="1"/>
  <c r="U50" i="22"/>
  <c r="N17" i="22" s="1"/>
  <c r="M58" i="22"/>
  <c r="D18" i="22" s="1"/>
  <c r="K25" i="43"/>
  <c r="K25" i="44"/>
  <c r="K39" i="43"/>
  <c r="K39" i="44"/>
  <c r="K41" i="43"/>
  <c r="K41" i="44"/>
  <c r="K40" i="43"/>
  <c r="K40" i="44"/>
  <c r="K24" i="43"/>
  <c r="K24" i="44"/>
  <c r="K23" i="43"/>
  <c r="K23" i="44"/>
  <c r="K24" i="2"/>
  <c r="I13" i="45" s="1"/>
  <c r="K24" i="42"/>
  <c r="K25" i="2"/>
  <c r="I14" i="45" s="1"/>
  <c r="K25" i="42"/>
  <c r="K39" i="2"/>
  <c r="V12" i="45" s="1"/>
  <c r="K39" i="42"/>
  <c r="K41" i="2"/>
  <c r="V14" i="45" s="1"/>
  <c r="K41" i="42"/>
  <c r="K40" i="2"/>
  <c r="V13" i="45" s="1"/>
  <c r="K40" i="42"/>
  <c r="K23" i="2"/>
  <c r="I12" i="45" s="1"/>
  <c r="K23" i="42"/>
  <c r="P58" i="19"/>
  <c r="G18" i="19" s="1"/>
  <c r="Q58" i="19"/>
  <c r="H18" i="19" s="1"/>
  <c r="U52" i="19"/>
  <c r="N19" i="19" s="1"/>
  <c r="R58" i="19"/>
  <c r="I18" i="19" s="1"/>
  <c r="M58" i="19"/>
  <c r="D18" i="19" s="1"/>
  <c r="L58" i="19"/>
  <c r="C18" i="19" s="1"/>
  <c r="U50" i="19"/>
  <c r="N17" i="19" s="1"/>
  <c r="U51" i="19"/>
  <c r="N18" i="19" s="1"/>
  <c r="Q14" i="45" l="1"/>
  <c r="H25" i="45" s="1"/>
  <c r="Q12" i="45"/>
  <c r="D73" i="45" s="1"/>
  <c r="D27" i="45"/>
  <c r="E81" i="45"/>
  <c r="D25" i="45"/>
  <c r="J67" i="45"/>
  <c r="D21" i="45"/>
  <c r="D59" i="45"/>
  <c r="K23" i="45"/>
  <c r="F77" i="45"/>
  <c r="K24" i="45"/>
  <c r="F78" i="45"/>
  <c r="K25" i="45"/>
  <c r="F79" i="45"/>
  <c r="K29" i="45"/>
  <c r="F87" i="45"/>
  <c r="L19" i="45"/>
  <c r="I65" i="45"/>
  <c r="L20" i="45"/>
  <c r="I66" i="45"/>
  <c r="E20" i="45"/>
  <c r="D62" i="45"/>
  <c r="G21" i="45"/>
  <c r="F63" i="45"/>
  <c r="E21" i="45"/>
  <c r="D63" i="45"/>
  <c r="J25" i="45"/>
  <c r="E79" i="45"/>
  <c r="J23" i="45"/>
  <c r="E77" i="45"/>
  <c r="L23" i="45"/>
  <c r="D81" i="45"/>
  <c r="F20" i="45"/>
  <c r="E62" i="45"/>
  <c r="D28" i="45"/>
  <c r="E82" i="45"/>
  <c r="I20" i="45"/>
  <c r="E66" i="45"/>
  <c r="I24" i="45"/>
  <c r="D78" i="45"/>
  <c r="I27" i="45"/>
  <c r="D85" i="45"/>
  <c r="G24" i="45"/>
  <c r="F70" i="45"/>
  <c r="I23" i="45"/>
  <c r="D77" i="45"/>
  <c r="H23" i="45"/>
  <c r="K28" i="45"/>
  <c r="F86" i="45"/>
  <c r="D23" i="45"/>
  <c r="J65" i="45"/>
  <c r="J28" i="45"/>
  <c r="E86" i="45"/>
  <c r="I25" i="45"/>
  <c r="D79" i="45"/>
  <c r="I28" i="45"/>
  <c r="D86" i="45"/>
  <c r="G20" i="45"/>
  <c r="F62" i="45"/>
  <c r="G29" i="45"/>
  <c r="I83" i="45"/>
  <c r="L24" i="45"/>
  <c r="D82" i="45"/>
  <c r="I19" i="45"/>
  <c r="E65" i="45"/>
  <c r="D29" i="45"/>
  <c r="E83" i="45"/>
  <c r="I21" i="45"/>
  <c r="E67" i="45"/>
  <c r="D19" i="45"/>
  <c r="D57" i="45"/>
  <c r="D24" i="45"/>
  <c r="J66" i="45"/>
  <c r="G19" i="45"/>
  <c r="F61" i="45"/>
  <c r="I29" i="45"/>
  <c r="D87" i="45"/>
  <c r="L25" i="45"/>
  <c r="D83" i="45"/>
  <c r="G28" i="45"/>
  <c r="I82" i="45"/>
  <c r="G27" i="45"/>
  <c r="I81" i="45"/>
  <c r="D20" i="45"/>
  <c r="D58" i="45"/>
  <c r="L21" i="45"/>
  <c r="I67" i="45"/>
  <c r="Q13" i="45"/>
  <c r="F14" i="45"/>
  <c r="F12" i="45"/>
  <c r="M32" i="42"/>
  <c r="M32" i="43"/>
  <c r="M32" i="44"/>
  <c r="M33" i="44"/>
  <c r="M33" i="2"/>
  <c r="P14" i="45" s="1"/>
  <c r="M33" i="42"/>
  <c r="O58" i="38"/>
  <c r="F18" i="38" s="1"/>
  <c r="F24" i="42"/>
  <c r="F24" i="2"/>
  <c r="H13" i="45" s="1"/>
  <c r="F24" i="43"/>
  <c r="F25" i="2"/>
  <c r="H14" i="45" s="1"/>
  <c r="Q41" i="43"/>
  <c r="R58" i="38"/>
  <c r="I18" i="38" s="1"/>
  <c r="Q41" i="44"/>
  <c r="F25" i="44"/>
  <c r="M31" i="2"/>
  <c r="P12" i="45" s="1"/>
  <c r="Q40" i="42"/>
  <c r="M31" i="43"/>
  <c r="L58" i="38"/>
  <c r="C18" i="38" s="1"/>
  <c r="F25" i="43"/>
  <c r="M31" i="42"/>
  <c r="Q41" i="2"/>
  <c r="X14" i="45" s="1"/>
  <c r="Q40" i="44"/>
  <c r="Q40" i="2"/>
  <c r="X13" i="45" s="1"/>
  <c r="U50" i="38"/>
  <c r="N17" i="38" s="1"/>
  <c r="P53" i="42" s="1"/>
  <c r="Q39" i="43"/>
  <c r="Q39" i="42"/>
  <c r="Q39" i="44"/>
  <c r="Q39" i="2"/>
  <c r="X12" i="45" s="1"/>
  <c r="F23" i="42"/>
  <c r="F23" i="44"/>
  <c r="F23" i="2"/>
  <c r="H12" i="45" s="1"/>
  <c r="U51" i="38"/>
  <c r="N18" i="38" s="1"/>
  <c r="P54" i="43" s="1"/>
  <c r="P48" i="43"/>
  <c r="P48" i="42"/>
  <c r="P48" i="44"/>
  <c r="U52" i="38"/>
  <c r="N19" i="38" s="1"/>
  <c r="P55" i="44" s="1"/>
  <c r="Q58" i="38"/>
  <c r="H18" i="38" s="1"/>
  <c r="P49" i="43"/>
  <c r="P49" i="2"/>
  <c r="AB14" i="45" s="1"/>
  <c r="P49" i="44"/>
  <c r="P49" i="42"/>
  <c r="P47" i="42"/>
  <c r="P47" i="43"/>
  <c r="P47" i="44"/>
  <c r="P47" i="2"/>
  <c r="AB12" i="45" s="1"/>
  <c r="P58" i="38"/>
  <c r="G18" i="38" s="1"/>
  <c r="N23" i="44"/>
  <c r="N23" i="2"/>
  <c r="J12" i="45" s="1"/>
  <c r="N23" i="43"/>
  <c r="N23" i="42"/>
  <c r="N25" i="44"/>
  <c r="N25" i="42"/>
  <c r="N25" i="43"/>
  <c r="N25" i="2"/>
  <c r="J14" i="45" s="1"/>
  <c r="N24" i="44"/>
  <c r="N24" i="42"/>
  <c r="N24" i="43"/>
  <c r="N24" i="2"/>
  <c r="J13" i="45" s="1"/>
  <c r="AA41" i="43"/>
  <c r="AA41" i="2"/>
  <c r="Z14" i="45" s="1"/>
  <c r="AA41" i="44"/>
  <c r="AA41" i="42"/>
  <c r="AA39" i="43"/>
  <c r="AA39" i="2"/>
  <c r="Z12" i="45" s="1"/>
  <c r="AA39" i="44"/>
  <c r="AA39" i="42"/>
  <c r="AA40" i="43"/>
  <c r="AA40" i="2"/>
  <c r="Z13" i="45" s="1"/>
  <c r="AA40" i="44"/>
  <c r="AA40" i="42"/>
  <c r="R58" i="31"/>
  <c r="I18" i="31" s="1"/>
  <c r="U50" i="31"/>
  <c r="N17" i="31" s="1"/>
  <c r="N39" i="43" s="1"/>
  <c r="I31" i="44"/>
  <c r="I31" i="42"/>
  <c r="I31" i="43"/>
  <c r="I31" i="2"/>
  <c r="O12" i="45" s="1"/>
  <c r="I33" i="44"/>
  <c r="I33" i="42"/>
  <c r="I33" i="43"/>
  <c r="I33" i="2"/>
  <c r="O14" i="45" s="1"/>
  <c r="I32" i="44"/>
  <c r="I32" i="42"/>
  <c r="I32" i="43"/>
  <c r="I32" i="2"/>
  <c r="O13" i="45" s="1"/>
  <c r="Q58" i="31"/>
  <c r="H18" i="31" s="1"/>
  <c r="M58" i="31"/>
  <c r="D18" i="31" s="1"/>
  <c r="O58" i="31"/>
  <c r="F18" i="31" s="1"/>
  <c r="U52" i="31"/>
  <c r="N19" i="31" s="1"/>
  <c r="N41" i="43" s="1"/>
  <c r="U51" i="31"/>
  <c r="N18" i="31" s="1"/>
  <c r="L58" i="31"/>
  <c r="C18" i="31" s="1"/>
  <c r="P58" i="31"/>
  <c r="G18" i="31" s="1"/>
  <c r="E33" i="2"/>
  <c r="N14" i="45" s="1"/>
  <c r="E33" i="42"/>
  <c r="E32" i="44"/>
  <c r="E32" i="42"/>
  <c r="E32" i="2"/>
  <c r="N13" i="45" s="1"/>
  <c r="E33" i="43"/>
  <c r="E31" i="43"/>
  <c r="E31" i="2"/>
  <c r="N12" i="45" s="1"/>
  <c r="E31" i="44"/>
  <c r="E31" i="42"/>
  <c r="Q24" i="43"/>
  <c r="Q24" i="44"/>
  <c r="Q23" i="43"/>
  <c r="Q23" i="44"/>
  <c r="Q25" i="43"/>
  <c r="Q25" i="44"/>
  <c r="Q23" i="2"/>
  <c r="K12" i="45" s="1"/>
  <c r="Q23" i="42"/>
  <c r="Q25" i="2"/>
  <c r="K14" i="45" s="1"/>
  <c r="Q25" i="42"/>
  <c r="Q24" i="2"/>
  <c r="K13" i="45" s="1"/>
  <c r="Q24" i="42"/>
  <c r="D75" i="45" l="1"/>
  <c r="E23" i="45"/>
  <c r="D69" i="45"/>
  <c r="J29" i="45"/>
  <c r="E87" i="45"/>
  <c r="H19" i="45"/>
  <c r="D65" i="45"/>
  <c r="G23" i="45"/>
  <c r="F69" i="45"/>
  <c r="K21" i="45"/>
  <c r="H67" i="45"/>
  <c r="J20" i="45"/>
  <c r="F66" i="45"/>
  <c r="J21" i="45"/>
  <c r="F67" i="45"/>
  <c r="F21" i="45"/>
  <c r="E63" i="45"/>
  <c r="K20" i="45"/>
  <c r="H66" i="45"/>
  <c r="K19" i="45"/>
  <c r="H65" i="45"/>
  <c r="E24" i="45"/>
  <c r="D70" i="45"/>
  <c r="E25" i="45"/>
  <c r="D71" i="45"/>
  <c r="F24" i="45"/>
  <c r="E70" i="45"/>
  <c r="F25" i="45"/>
  <c r="E71" i="45"/>
  <c r="F23" i="45"/>
  <c r="E69" i="45"/>
  <c r="H28" i="45"/>
  <c r="J82" i="45"/>
  <c r="H27" i="45"/>
  <c r="J81" i="45"/>
  <c r="H29" i="45"/>
  <c r="J83" i="45"/>
  <c r="J19" i="45"/>
  <c r="F65" i="45"/>
  <c r="F27" i="45"/>
  <c r="H81" i="45"/>
  <c r="H20" i="45"/>
  <c r="D66" i="45"/>
  <c r="G25" i="45"/>
  <c r="F71" i="45"/>
  <c r="F28" i="45"/>
  <c r="H82" i="45"/>
  <c r="F19" i="45"/>
  <c r="E61" i="45"/>
  <c r="H21" i="45"/>
  <c r="D67" i="45"/>
  <c r="J27" i="45"/>
  <c r="E85" i="45"/>
  <c r="F29" i="45"/>
  <c r="H83" i="45"/>
  <c r="H24" i="45"/>
  <c r="D74" i="45"/>
  <c r="P53" i="44"/>
  <c r="P53" i="2"/>
  <c r="P53" i="43"/>
  <c r="P55" i="42"/>
  <c r="P55" i="2"/>
  <c r="P54" i="2"/>
  <c r="P54" i="44"/>
  <c r="P55" i="43"/>
  <c r="P54" i="42"/>
  <c r="N39" i="2"/>
  <c r="W12" i="45" s="1"/>
  <c r="N39" i="42"/>
  <c r="N39" i="44"/>
  <c r="N41" i="2"/>
  <c r="W14" i="45" s="1"/>
  <c r="N41" i="42"/>
  <c r="N41" i="44"/>
  <c r="N40" i="43"/>
  <c r="N40" i="42"/>
  <c r="N40" i="44"/>
  <c r="N40" i="2"/>
  <c r="W13" i="45" s="1"/>
  <c r="E28" i="45" l="1"/>
  <c r="F82" i="45"/>
  <c r="E27" i="45"/>
  <c r="F81" i="45"/>
  <c r="E29" i="45"/>
  <c r="F83" i="45"/>
  <c r="AD13" i="45"/>
  <c r="AD12" i="45"/>
  <c r="AD14" i="45"/>
  <c r="L28" i="45" l="1"/>
  <c r="D90" i="45"/>
  <c r="L27" i="45"/>
  <c r="D89" i="45"/>
  <c r="L29" i="45"/>
  <c r="D91" i="45"/>
</calcChain>
</file>

<file path=xl/sharedStrings.xml><?xml version="1.0" encoding="utf-8"?>
<sst xmlns="http://schemas.openxmlformats.org/spreadsheetml/2006/main" count="2542" uniqueCount="304">
  <si>
    <t>1.Preferences (Ri)</t>
    <phoneticPr fontId="1"/>
  </si>
  <si>
    <t>R1</t>
    <phoneticPr fontId="1"/>
  </si>
  <si>
    <t>R2</t>
    <phoneticPr fontId="1"/>
  </si>
  <si>
    <t>R3</t>
    <phoneticPr fontId="1"/>
  </si>
  <si>
    <t>1位</t>
    <rPh sb="1" eb="2">
      <t>イ</t>
    </rPh>
    <phoneticPr fontId="1"/>
  </si>
  <si>
    <t>2位</t>
    <rPh sb="1" eb="2">
      <t>イ</t>
    </rPh>
    <phoneticPr fontId="1"/>
  </si>
  <si>
    <t>3位</t>
    <rPh sb="1" eb="2">
      <t>イ</t>
    </rPh>
    <phoneticPr fontId="1"/>
  </si>
  <si>
    <t>a</t>
  </si>
  <si>
    <t>a</t>
    <phoneticPr fontId="1"/>
  </si>
  <si>
    <t>b</t>
  </si>
  <si>
    <t>b</t>
    <phoneticPr fontId="1"/>
  </si>
  <si>
    <t>c</t>
  </si>
  <si>
    <t>c</t>
    <phoneticPr fontId="1"/>
  </si>
  <si>
    <t>2.Permission (Pi)</t>
    <phoneticPr fontId="1"/>
  </si>
  <si>
    <t>P1</t>
    <phoneticPr fontId="1"/>
  </si>
  <si>
    <t>P2</t>
    <phoneticPr fontId="1"/>
  </si>
  <si>
    <t>P3</t>
    <phoneticPr fontId="1"/>
  </si>
  <si>
    <t>3. Winning Coalitions (W)</t>
    <phoneticPr fontId="1"/>
  </si>
  <si>
    <t>b. 提携に許容されうる案</t>
    <rPh sb="3" eb="5">
      <t>テイケイ</t>
    </rPh>
    <rPh sb="6" eb="8">
      <t>キョヨウ</t>
    </rPh>
    <rPh sb="12" eb="13">
      <t>アン</t>
    </rPh>
    <phoneticPr fontId="1"/>
  </si>
  <si>
    <t>a. 許容される案</t>
    <rPh sb="3" eb="5">
      <t>キョヨウ</t>
    </rPh>
    <rPh sb="8" eb="9">
      <t>アン</t>
    </rPh>
    <phoneticPr fontId="1"/>
  </si>
  <si>
    <t>c. WC(P)</t>
    <phoneticPr fontId="1"/>
  </si>
  <si>
    <t>W</t>
    <phoneticPr fontId="1"/>
  </si>
  <si>
    <t>WC(P)</t>
    <phoneticPr fontId="1"/>
  </si>
  <si>
    <t>d. AC(P)</t>
    <phoneticPr fontId="1"/>
  </si>
  <si>
    <t>AC(P)</t>
    <phoneticPr fontId="1"/>
  </si>
  <si>
    <t>e. AC(P) 上の preferences</t>
    <rPh sb="9" eb="10">
      <t>ジョウ</t>
    </rPh>
    <phoneticPr fontId="1"/>
  </si>
  <si>
    <t>f. max e</t>
    <phoneticPr fontId="1"/>
  </si>
  <si>
    <t>binary</t>
    <phoneticPr fontId="1"/>
  </si>
  <si>
    <t>INPUTS</t>
    <phoneticPr fontId="1"/>
  </si>
  <si>
    <t>INPUTS</t>
    <phoneticPr fontId="1"/>
  </si>
  <si>
    <t>g. AC(P)の要素がWC(P)でSa=Sか？</t>
    <rPh sb="9" eb="11">
      <t>ヨウソ</t>
    </rPh>
    <phoneticPr fontId="1"/>
  </si>
  <si>
    <t>h. 各主体にとってmaxか？</t>
    <rPh sb="3" eb="6">
      <t>カクシュタイ</t>
    </rPh>
    <phoneticPr fontId="1"/>
  </si>
  <si>
    <t>i. 安定な提携 \bar{WC(P)}</t>
    <rPh sb="3" eb="5">
      <t>アンテイ</t>
    </rPh>
    <rPh sb="6" eb="8">
      <t>テイケイ</t>
    </rPh>
    <phoneticPr fontId="1"/>
  </si>
  <si>
    <t>j. 安定な代替案 \bar{AC(P)}</t>
    <rPh sb="3" eb="5">
      <t>アンテイ</t>
    </rPh>
    <rPh sb="6" eb="9">
      <t>ダイタイアン</t>
    </rPh>
    <phoneticPr fontId="1"/>
  </si>
  <si>
    <t>a</t>
    <phoneticPr fontId="1"/>
  </si>
  <si>
    <t>b</t>
    <phoneticPr fontId="1"/>
  </si>
  <si>
    <t>c</t>
    <phoneticPr fontId="1"/>
  </si>
  <si>
    <t>\bar{WC(P)}</t>
  </si>
  <si>
    <t>\bar{AC(P)}</t>
  </si>
  <si>
    <t>OUTPUTS</t>
    <phoneticPr fontId="1"/>
  </si>
  <si>
    <t>R1</t>
    <phoneticPr fontId="1"/>
  </si>
  <si>
    <t>c. 許容勝利提携　WC(P)</t>
    <rPh sb="3" eb="5">
      <t>キョヨウ</t>
    </rPh>
    <rPh sb="5" eb="7">
      <t>ショウリ</t>
    </rPh>
    <rPh sb="7" eb="9">
      <t>テイケイ</t>
    </rPh>
    <phoneticPr fontId="1"/>
  </si>
  <si>
    <t>d. 許容代替案　AC(P)</t>
    <rPh sb="3" eb="5">
      <t>キョヨウ</t>
    </rPh>
    <rPh sb="5" eb="8">
      <t>ダイタイアン</t>
    </rPh>
    <phoneticPr fontId="1"/>
  </si>
  <si>
    <t>a</t>
    <phoneticPr fontId="1"/>
  </si>
  <si>
    <t>c</t>
    <phoneticPr fontId="1"/>
  </si>
  <si>
    <t>b</t>
    <phoneticPr fontId="1"/>
  </si>
  <si>
    <t>N</t>
    <phoneticPr fontId="1"/>
  </si>
  <si>
    <t>a</t>
    <phoneticPr fontId="1"/>
  </si>
  <si>
    <t>b</t>
    <phoneticPr fontId="1"/>
  </si>
  <si>
    <t>c</t>
    <phoneticPr fontId="1"/>
  </si>
  <si>
    <t>INPUTS</t>
    <phoneticPr fontId="1"/>
  </si>
  <si>
    <t>1.Preferences (Ri)</t>
    <phoneticPr fontId="1"/>
  </si>
  <si>
    <t>2.Permission (Pi)</t>
    <phoneticPr fontId="1"/>
  </si>
  <si>
    <t>3. Winning Coalitions (W)</t>
    <phoneticPr fontId="1"/>
  </si>
  <si>
    <t>R1</t>
    <phoneticPr fontId="1"/>
  </si>
  <si>
    <t>R2</t>
    <phoneticPr fontId="1"/>
  </si>
  <si>
    <t>R3</t>
    <phoneticPr fontId="1"/>
  </si>
  <si>
    <t>P1</t>
    <phoneticPr fontId="1"/>
  </si>
  <si>
    <t>P2</t>
    <phoneticPr fontId="1"/>
  </si>
  <si>
    <t>P3</t>
    <phoneticPr fontId="1"/>
  </si>
  <si>
    <t>a</t>
    <phoneticPr fontId="1"/>
  </si>
  <si>
    <t>c</t>
    <phoneticPr fontId="1"/>
  </si>
  <si>
    <t>W</t>
    <phoneticPr fontId="1"/>
  </si>
  <si>
    <t>b</t>
    <phoneticPr fontId="1"/>
  </si>
  <si>
    <t>OUTPUTS</t>
    <phoneticPr fontId="1"/>
  </si>
  <si>
    <t>a</t>
    <phoneticPr fontId="1"/>
  </si>
  <si>
    <t>WC(P)</t>
    <phoneticPr fontId="1"/>
  </si>
  <si>
    <t>b</t>
    <phoneticPr fontId="1"/>
  </si>
  <si>
    <t>c</t>
    <phoneticPr fontId="1"/>
  </si>
  <si>
    <t>d. AC(P)</t>
    <phoneticPr fontId="1"/>
  </si>
  <si>
    <t>AC(P)</t>
    <phoneticPr fontId="1"/>
  </si>
  <si>
    <t>a</t>
    <phoneticPr fontId="1"/>
  </si>
  <si>
    <t>b</t>
    <phoneticPr fontId="1"/>
  </si>
  <si>
    <t>c</t>
    <phoneticPr fontId="1"/>
  </si>
  <si>
    <t>c. WC(P)</t>
    <phoneticPr fontId="1"/>
  </si>
  <si>
    <t>WC(P)</t>
    <phoneticPr fontId="1"/>
  </si>
  <si>
    <t>f. max e</t>
    <phoneticPr fontId="1"/>
  </si>
  <si>
    <t>R1</t>
    <phoneticPr fontId="1"/>
  </si>
  <si>
    <t>R2</t>
    <phoneticPr fontId="1"/>
  </si>
  <si>
    <t>R3</t>
    <phoneticPr fontId="1"/>
  </si>
  <si>
    <t>binary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</si>
  <si>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</si>
  <si>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</si>
  <si>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</si>
  <si>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</si>
  <si>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</si>
  <si>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INPUTS</t>
    <phoneticPr fontId="1"/>
  </si>
  <si>
    <t>1.Preferences (Ri)</t>
    <phoneticPr fontId="1"/>
  </si>
  <si>
    <t>2.Permission (Pi)</t>
    <phoneticPr fontId="1"/>
  </si>
  <si>
    <t>3. Winning Coalitions (W)</t>
    <phoneticPr fontId="1"/>
  </si>
  <si>
    <t>R1</t>
    <phoneticPr fontId="1"/>
  </si>
  <si>
    <t>R2</t>
    <phoneticPr fontId="1"/>
  </si>
  <si>
    <t>R3</t>
    <phoneticPr fontId="1"/>
  </si>
  <si>
    <t>P1</t>
    <phoneticPr fontId="1"/>
  </si>
  <si>
    <t>P2</t>
    <phoneticPr fontId="1"/>
  </si>
  <si>
    <t>P3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</si>
  <si>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</si>
  <si>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</si>
  <si>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</si>
  <si>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</si>
  <si>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</si>
  <si>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</si>
  <si>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</si>
  <si>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</si>
  <si>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</si>
  <si>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</si>
  <si>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</si>
  <si>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</si>
  <si>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</si>
  <si>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</si>
  <si>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</si>
  <si>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</si>
  <si>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</si>
  <si>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</si>
  <si>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</si>
  <si>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</si>
  <si>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a</t>
    <phoneticPr fontId="1"/>
  </si>
  <si>
    <t>b</t>
    <phoneticPr fontId="1"/>
  </si>
  <si>
    <t>c</t>
    <phoneticPr fontId="1"/>
  </si>
  <si>
    <t>a</t>
    <phoneticPr fontId="1"/>
  </si>
  <si>
    <t>b</t>
    <phoneticPr fontId="1"/>
  </si>
  <si>
    <t>c</t>
    <phoneticPr fontId="1"/>
  </si>
  <si>
    <t>a</t>
    <phoneticPr fontId="1"/>
  </si>
  <si>
    <t>b</t>
    <phoneticPr fontId="1"/>
  </si>
  <si>
    <t>c</t>
    <phoneticPr fontId="1"/>
  </si>
  <si>
    <t>INPUTS</t>
    <phoneticPr fontId="1"/>
  </si>
  <si>
    <t>1.Preferences (Ri)</t>
    <phoneticPr fontId="1"/>
  </si>
  <si>
    <t>2.Permission (Pi)</t>
    <phoneticPr fontId="1"/>
  </si>
  <si>
    <t>3. Winning Coalitions (W)</t>
    <phoneticPr fontId="1"/>
  </si>
  <si>
    <t>R1</t>
    <phoneticPr fontId="1"/>
  </si>
  <si>
    <t>R2</t>
    <phoneticPr fontId="1"/>
  </si>
  <si>
    <t>R3</t>
    <phoneticPr fontId="1"/>
  </si>
  <si>
    <t>P1</t>
    <phoneticPr fontId="1"/>
  </si>
  <si>
    <t>P2</t>
    <phoneticPr fontId="1"/>
  </si>
  <si>
    <t>P3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</si>
  <si>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</si>
  <si>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</si>
  <si>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</si>
  <si>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</si>
  <si>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</si>
  <si>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a</t>
    <phoneticPr fontId="1"/>
  </si>
  <si>
    <t>b</t>
    <phoneticPr fontId="1"/>
  </si>
  <si>
    <t>c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</si>
  <si>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</si>
  <si>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</si>
  <si>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</si>
  <si>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</si>
  <si>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</si>
  <si>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a</t>
    <phoneticPr fontId="1"/>
  </si>
  <si>
    <t>b</t>
    <phoneticPr fontId="1"/>
  </si>
  <si>
    <t>c</t>
    <phoneticPr fontId="1"/>
  </si>
  <si>
    <t>a</t>
    <phoneticPr fontId="1"/>
  </si>
  <si>
    <t>b</t>
    <phoneticPr fontId="1"/>
  </si>
  <si>
    <t>c</t>
    <phoneticPr fontId="1"/>
  </si>
  <si>
    <t>INPUTS</t>
    <phoneticPr fontId="1"/>
  </si>
  <si>
    <t>1.Preferences (Ri)</t>
    <phoneticPr fontId="1"/>
  </si>
  <si>
    <t>2.Permission (Pi)</t>
    <phoneticPr fontId="1"/>
  </si>
  <si>
    <t>3. Winning Coalitions (W)</t>
    <phoneticPr fontId="1"/>
  </si>
  <si>
    <t>R1</t>
    <phoneticPr fontId="1"/>
  </si>
  <si>
    <t>R2</t>
    <phoneticPr fontId="1"/>
  </si>
  <si>
    <t>R3</t>
    <phoneticPr fontId="1"/>
  </si>
  <si>
    <t>P1</t>
    <phoneticPr fontId="1"/>
  </si>
  <si>
    <t>P2</t>
    <phoneticPr fontId="1"/>
  </si>
  <si>
    <t>P3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</si>
  <si>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</si>
  <si>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</si>
  <si>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</si>
  <si>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</si>
  <si>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</si>
  <si>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INPUTS</t>
    <phoneticPr fontId="1"/>
  </si>
  <si>
    <t>1.Preferences (Ri)</t>
    <phoneticPr fontId="1"/>
  </si>
  <si>
    <t>2.Permission (Pi)</t>
    <phoneticPr fontId="1"/>
  </si>
  <si>
    <t>3. Winning Coalitions (W)</t>
    <phoneticPr fontId="1"/>
  </si>
  <si>
    <t>R1</t>
    <phoneticPr fontId="1"/>
  </si>
  <si>
    <t>R2</t>
    <phoneticPr fontId="1"/>
  </si>
  <si>
    <t>R3</t>
    <phoneticPr fontId="1"/>
  </si>
  <si>
    <t>P1</t>
    <phoneticPr fontId="1"/>
  </si>
  <si>
    <t>P2</t>
    <phoneticPr fontId="1"/>
  </si>
  <si>
    <t>P3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</si>
  <si>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</si>
  <si>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</si>
  <si>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</si>
  <si>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</si>
  <si>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</si>
  <si>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</si>
  <si>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</si>
  <si>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</si>
  <si>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</si>
  <si>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</si>
  <si>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</si>
  <si>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</si>
  <si>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</si>
  <si>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</si>
  <si>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</si>
  <si>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a</t>
    <phoneticPr fontId="1"/>
  </si>
  <si>
    <t>b</t>
    <phoneticPr fontId="1"/>
  </si>
  <si>
    <t>c</t>
    <phoneticPr fontId="1"/>
  </si>
  <si>
    <t>a</t>
    <phoneticPr fontId="1"/>
  </si>
  <si>
    <t>b</t>
    <phoneticPr fontId="1"/>
  </si>
  <si>
    <t>c</t>
    <phoneticPr fontId="1"/>
  </si>
  <si>
    <t>INPUTS</t>
    <phoneticPr fontId="1"/>
  </si>
  <si>
    <t>1.Preferences (Ri)</t>
    <phoneticPr fontId="1"/>
  </si>
  <si>
    <t>2.Permission (Pi)</t>
    <phoneticPr fontId="1"/>
  </si>
  <si>
    <t>3. Winning Coalitions (W)</t>
    <phoneticPr fontId="1"/>
  </si>
  <si>
    <t>R1</t>
    <phoneticPr fontId="1"/>
  </si>
  <si>
    <t>R2</t>
    <phoneticPr fontId="1"/>
  </si>
  <si>
    <t>R3</t>
    <phoneticPr fontId="1"/>
  </si>
  <si>
    <t>P1</t>
    <phoneticPr fontId="1"/>
  </si>
  <si>
    <t>P2</t>
    <phoneticPr fontId="1"/>
  </si>
  <si>
    <t>P3</t>
    <phoneticPr fontId="1"/>
  </si>
  <si>
    <t>W</t>
    <phoneticPr fontId="1"/>
  </si>
  <si>
    <t>OUTPUTS</t>
    <phoneticPr fontId="1"/>
  </si>
  <si>
    <t>a</t>
    <phoneticPr fontId="1"/>
  </si>
  <si>
    <t>WC(P)</t>
    <phoneticPr fontId="1"/>
  </si>
  <si>
    <t>b</t>
    <phoneticPr fontId="1"/>
  </si>
  <si>
    <t>c</t>
    <phoneticPr fontId="1"/>
  </si>
  <si>
    <t>d. AC(P)</t>
    <phoneticPr fontId="1"/>
  </si>
  <si>
    <t>AC(P)</t>
    <phoneticPr fontId="1"/>
  </si>
  <si>
    <t>a</t>
    <phoneticPr fontId="1"/>
  </si>
  <si>
    <t>b</t>
    <phoneticPr fontId="1"/>
  </si>
  <si>
    <t>c</t>
    <phoneticPr fontId="1"/>
  </si>
  <si>
    <t>c. WC(P)</t>
    <phoneticPr fontId="1"/>
  </si>
  <si>
    <t>WC(P)</t>
    <phoneticPr fontId="1"/>
  </si>
  <si>
    <t>f. max e</t>
    <phoneticPr fontId="1"/>
  </si>
  <si>
    <t>R1</t>
    <phoneticPr fontId="1"/>
  </si>
  <si>
    <t>R2</t>
    <phoneticPr fontId="1"/>
  </si>
  <si>
    <t>R3</t>
    <phoneticPr fontId="1"/>
  </si>
  <si>
    <t>binary</t>
    <phoneticPr fontId="1"/>
  </si>
  <si>
    <t>INPUTS</t>
    <phoneticPr fontId="1"/>
  </si>
  <si>
    <t>1.Preferences (Ri)</t>
    <phoneticPr fontId="1"/>
  </si>
  <si>
    <t>2.Permission (Pi)</t>
    <phoneticPr fontId="1"/>
  </si>
  <si>
    <t>3. Winning Coalitions (W)</t>
    <phoneticPr fontId="1"/>
  </si>
  <si>
    <t>R1</t>
    <phoneticPr fontId="1"/>
  </si>
  <si>
    <t>R2</t>
    <phoneticPr fontId="1"/>
  </si>
  <si>
    <t>R3</t>
    <phoneticPr fontId="1"/>
  </si>
  <si>
    <t>P1</t>
    <phoneticPr fontId="1"/>
  </si>
  <si>
    <t>P2</t>
    <phoneticPr fontId="1"/>
  </si>
  <si>
    <t>P3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</si>
  <si>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</si>
  <si>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</si>
  <si>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</si>
  <si>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</si>
  <si>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</si>
  <si>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INPUTS</t>
    <phoneticPr fontId="1"/>
  </si>
  <si>
    <t>1.Preferences (Ri)</t>
    <phoneticPr fontId="1"/>
  </si>
  <si>
    <t>2.Permission (Pi)</t>
    <phoneticPr fontId="1"/>
  </si>
  <si>
    <t>3. Winning Coalitions (W)</t>
    <phoneticPr fontId="1"/>
  </si>
  <si>
    <t>R1</t>
    <phoneticPr fontId="1"/>
  </si>
  <si>
    <t>R2</t>
    <phoneticPr fontId="1"/>
  </si>
  <si>
    <t>R3</t>
    <phoneticPr fontId="1"/>
  </si>
  <si>
    <t>P1</t>
    <phoneticPr fontId="1"/>
  </si>
  <si>
    <t>P2</t>
    <phoneticPr fontId="1"/>
  </si>
  <si>
    <t>P3</t>
    <phoneticPr fontId="1"/>
  </si>
  <si>
    <t>W</t>
    <phoneticPr fontId="1"/>
  </si>
  <si>
    <t>OUTPUTS</t>
    <phoneticPr fontId="1"/>
  </si>
  <si>
    <t>a</t>
    <phoneticPr fontId="1"/>
  </si>
  <si>
    <t>b</t>
    <phoneticPr fontId="1"/>
  </si>
  <si>
    <t>c</t>
    <phoneticPr fontId="1"/>
  </si>
  <si>
    <t>W</t>
    <phoneticPr fontId="1"/>
  </si>
  <si>
    <t>OUTPUTS</t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</si>
  <si>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</si>
  <si>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</si>
  <si>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</si>
  <si>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core</t>
    <phoneticPr fontId="1"/>
  </si>
  <si>
    <t>a</t>
    <phoneticPr fontId="1"/>
  </si>
  <si>
    <t>b</t>
    <phoneticPr fontId="1"/>
  </si>
  <si>
    <t>c</t>
    <phoneticPr fontId="1"/>
  </si>
  <si>
    <t>人数</t>
    <rPh sb="0" eb="2">
      <t>ニンズウ</t>
    </rPh>
    <phoneticPr fontId="1"/>
  </si>
  <si>
    <t>ab</t>
    <phoneticPr fontId="1"/>
  </si>
  <si>
    <t>ba</t>
    <phoneticPr fontId="1"/>
  </si>
  <si>
    <t>bc</t>
    <phoneticPr fontId="1"/>
  </si>
  <si>
    <t>cb</t>
    <phoneticPr fontId="1"/>
  </si>
  <si>
    <t>ca</t>
    <phoneticPr fontId="1"/>
  </si>
  <si>
    <t>ac</t>
    <phoneticPr fontId="1"/>
  </si>
  <si>
    <t>ab</t>
    <phoneticPr fontId="1"/>
  </si>
  <si>
    <t>ba</t>
    <phoneticPr fontId="1"/>
  </si>
  <si>
    <t>bc</t>
    <phoneticPr fontId="1"/>
  </si>
  <si>
    <t>cb</t>
    <phoneticPr fontId="1"/>
  </si>
  <si>
    <t>ca</t>
    <phoneticPr fontId="1"/>
  </si>
  <si>
    <t>ac</t>
    <phoneticPr fontId="1"/>
  </si>
  <si>
    <t>ab</t>
    <phoneticPr fontId="1"/>
  </si>
  <si>
    <t>ba</t>
    <phoneticPr fontId="1"/>
  </si>
  <si>
    <t>bc</t>
    <phoneticPr fontId="1"/>
  </si>
  <si>
    <t>ac</t>
    <phoneticPr fontId="1"/>
  </si>
  <si>
    <t>b</t>
    <phoneticPr fontId="1"/>
  </si>
  <si>
    <t>Core</t>
    <phoneticPr fontId="1"/>
  </si>
  <si>
    <t>core</t>
    <phoneticPr fontId="1"/>
  </si>
  <si>
    <t>a</t>
    <phoneticPr fontId="1"/>
  </si>
  <si>
    <t>b</t>
    <phoneticPr fontId="1"/>
  </si>
  <si>
    <t>c</t>
    <phoneticPr fontId="1"/>
  </si>
  <si>
    <t>ab</t>
    <phoneticPr fontId="1"/>
  </si>
  <si>
    <t>ba</t>
    <phoneticPr fontId="1"/>
  </si>
  <si>
    <t>bc</t>
    <phoneticPr fontId="1"/>
  </si>
  <si>
    <t>cb</t>
    <phoneticPr fontId="1"/>
  </si>
  <si>
    <t>ca</t>
    <phoneticPr fontId="1"/>
  </si>
  <si>
    <t>ac</t>
    <phoneticPr fontId="1"/>
  </si>
  <si>
    <t>a</t>
    <phoneticPr fontId="1"/>
  </si>
  <si>
    <t>b</t>
    <phoneticPr fontId="1"/>
  </si>
  <si>
    <t>c</t>
    <phoneticPr fontId="1"/>
  </si>
  <si>
    <t>b</t>
    <phoneticPr fontId="1"/>
  </si>
  <si>
    <t>c</t>
    <phoneticPr fontId="1"/>
  </si>
  <si>
    <t>並べ替え1</t>
    <rPh sb="0" eb="1">
      <t>ナラ</t>
    </rPh>
    <rPh sb="2" eb="3">
      <t>カ</t>
    </rPh>
    <phoneticPr fontId="1"/>
  </si>
  <si>
    <t>並べ替え2</t>
    <rPh sb="0" eb="1">
      <t>ナラ</t>
    </rPh>
    <rPh sb="2" eb="3">
      <t>カ</t>
    </rPh>
    <phoneticPr fontId="1"/>
  </si>
  <si>
    <t>並べ替え3</t>
    <rPh sb="0" eb="1">
      <t>ナラ</t>
    </rPh>
    <rPh sb="2" eb="3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</si>
</sst>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1" xfId="0" applyBorder="1"/>
    <xf numFmtId="0" fontId="2" fillId="0" borderId="0" xfId="0" applyFont="1"/>
    <xf numFmtId="0" fontId="0" fillId="2" borderId="0" xfId="0" applyFill="1"/>
    <xf numFmtId="0" fontId="0" fillId="0" borderId="0" xfId="0" applyAlignment="1">
      <alignment horizontal="right"/>
    </xf>
    <xf numFmtId="0" fontId="0" fillId="0" borderId="0" xfId="0" applyBorder="1" applyAlignment="1" applyProtection="1">
      <alignment horizontal="center"/>
    </xf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/>
    <xf numFmtId="0" fontId="2" fillId="8" borderId="0" xfId="0" applyFont="1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 applyProtection="1">
      <protection locked="0"/>
    </xf>
    <xf numFmtId="0" fontId="0" fillId="0" borderId="1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1" xfId="0" applyBorder="1"/>
    <xf numFmtId="0" fontId="0" fillId="0" borderId="12" xfId="0" applyBorder="1"/>
    <xf numFmtId="0" fontId="0" fillId="0" borderId="11" xfId="0" applyBorder="1" applyProtection="1">
      <protection locked="0"/>
    </xf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5" xfId="0" applyFill="1" applyBorder="1" applyProtection="1">
      <protection locked="0"/>
    </xf>
    <xf numFmtId="0" fontId="0" fillId="0" borderId="16" xfId="0" applyBorder="1"/>
    <xf numFmtId="0" fontId="0" fillId="0" borderId="1" xfId="0" applyFill="1" applyBorder="1" applyProtection="1">
      <protection locked="0"/>
    </xf>
    <xf numFmtId="0" fontId="0" fillId="0" borderId="1" xfId="0" applyFill="1" applyBorder="1"/>
    <xf numFmtId="0" fontId="0" fillId="0" borderId="0" xfId="0" applyFill="1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0" fillId="9" borderId="0" xfId="0" applyFill="1"/>
  </cellXfs>
  <cellStyles count="1">
    <cellStyle name="標準" xfId="0" builtinId="0"/>
  </cellStyles>
  <dxfs count="14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12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161925</xdr:colOff>
      <xdr:row>11</xdr:row>
      <xdr:rowOff>9525</xdr:rowOff>
    </xdr:from>
    <xdr:to>
      <xdr:col>15</xdr:col>
      <xdr:colOff>161925</xdr:colOff>
      <xdr:row>12</xdr:row>
      <xdr:rowOff>161925</xdr:rowOff>
    </xdr:to>
    <xdr:sp macro="" textlink="">
      <xdr:nvSpPr>
        <xdr:cNvPr id="2227" name="Line 6"/>
        <xdr:cNvSpPr>
          <a:spLocks noChangeShapeType="1"/>
        </xdr:cNvSpPr>
      </xdr:nvSpPr>
      <xdr:spPr bwMode="auto">
        <a:xfrm>
          <a:off x="5448300" y="1895475"/>
          <a:ext cx="0" cy="3238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11</xdr:row>
      <xdr:rowOff>0</xdr:rowOff>
    </xdr:from>
    <xdr:to>
      <xdr:col>24</xdr:col>
      <xdr:colOff>0</xdr:colOff>
      <xdr:row>13</xdr:row>
      <xdr:rowOff>161925</xdr:rowOff>
    </xdr:to>
    <xdr:sp macro="" textlink="">
      <xdr:nvSpPr>
        <xdr:cNvPr id="2228" name="Line 7"/>
        <xdr:cNvSpPr>
          <a:spLocks noChangeShapeType="1"/>
        </xdr:cNvSpPr>
      </xdr:nvSpPr>
      <xdr:spPr bwMode="auto">
        <a:xfrm>
          <a:off x="5638800" y="1885950"/>
          <a:ext cx="2819400" cy="504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11</xdr:row>
      <xdr:rowOff>0</xdr:rowOff>
    </xdr:from>
    <xdr:to>
      <xdr:col>15</xdr:col>
      <xdr:colOff>0</xdr:colOff>
      <xdr:row>13</xdr:row>
      <xdr:rowOff>161925</xdr:rowOff>
    </xdr:to>
    <xdr:sp macro="" textlink="">
      <xdr:nvSpPr>
        <xdr:cNvPr id="2229" name="Line 8"/>
        <xdr:cNvSpPr>
          <a:spLocks noChangeShapeType="1"/>
        </xdr:cNvSpPr>
      </xdr:nvSpPr>
      <xdr:spPr bwMode="auto">
        <a:xfrm flipH="1">
          <a:off x="2466975" y="1885950"/>
          <a:ext cx="2819400" cy="504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17</xdr:row>
      <xdr:rowOff>0</xdr:rowOff>
    </xdr:from>
    <xdr:to>
      <xdr:col>6</xdr:col>
      <xdr:colOff>9525</xdr:colOff>
      <xdr:row>22</xdr:row>
      <xdr:rowOff>0</xdr:rowOff>
    </xdr:to>
    <xdr:sp macro="" textlink="">
      <xdr:nvSpPr>
        <xdr:cNvPr id="2230" name="Line 9"/>
        <xdr:cNvSpPr>
          <a:spLocks noChangeShapeType="1"/>
        </xdr:cNvSpPr>
      </xdr:nvSpPr>
      <xdr:spPr bwMode="auto">
        <a:xfrm flipH="1">
          <a:off x="1771650" y="2914650"/>
          <a:ext cx="352425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6</xdr:col>
      <xdr:colOff>219075</xdr:colOff>
      <xdr:row>17</xdr:row>
      <xdr:rowOff>9525</xdr:rowOff>
    </xdr:from>
    <xdr:to>
      <xdr:col>10</xdr:col>
      <xdr:colOff>9525</xdr:colOff>
      <xdr:row>22</xdr:row>
      <xdr:rowOff>0</xdr:rowOff>
    </xdr:to>
    <xdr:sp macro="" textlink="">
      <xdr:nvSpPr>
        <xdr:cNvPr id="2231" name="Line 10"/>
        <xdr:cNvSpPr>
          <a:spLocks noChangeShapeType="1"/>
        </xdr:cNvSpPr>
      </xdr:nvSpPr>
      <xdr:spPr bwMode="auto">
        <a:xfrm>
          <a:off x="2333625" y="2924175"/>
          <a:ext cx="1200150" cy="8477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17</xdr:row>
      <xdr:rowOff>9525</xdr:rowOff>
    </xdr:from>
    <xdr:to>
      <xdr:col>13</xdr:col>
      <xdr:colOff>28575</xdr:colOff>
      <xdr:row>22</xdr:row>
      <xdr:rowOff>9525</xdr:rowOff>
    </xdr:to>
    <xdr:sp macro="" textlink="">
      <xdr:nvSpPr>
        <xdr:cNvPr id="2232" name="Line 11"/>
        <xdr:cNvSpPr>
          <a:spLocks noChangeShapeType="1"/>
        </xdr:cNvSpPr>
      </xdr:nvSpPr>
      <xdr:spPr bwMode="auto">
        <a:xfrm>
          <a:off x="2476500" y="2924175"/>
          <a:ext cx="2133600" cy="8572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17</xdr:row>
      <xdr:rowOff>9525</xdr:rowOff>
    </xdr:from>
    <xdr:to>
      <xdr:col>15</xdr:col>
      <xdr:colOff>0</xdr:colOff>
      <xdr:row>22</xdr:row>
      <xdr:rowOff>0</xdr:rowOff>
    </xdr:to>
    <xdr:sp macro="" textlink="">
      <xdr:nvSpPr>
        <xdr:cNvPr id="2233" name="Line 12"/>
        <xdr:cNvSpPr>
          <a:spLocks noChangeShapeType="1"/>
        </xdr:cNvSpPr>
      </xdr:nvSpPr>
      <xdr:spPr bwMode="auto">
        <a:xfrm flipH="1">
          <a:off x="3867150" y="2924175"/>
          <a:ext cx="141922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15</xdr:col>
      <xdr:colOff>152400</xdr:colOff>
      <xdr:row>17</xdr:row>
      <xdr:rowOff>9525</xdr:rowOff>
    </xdr:from>
    <xdr:to>
      <xdr:col>16</xdr:col>
      <xdr:colOff>28575</xdr:colOff>
      <xdr:row>22</xdr:row>
      <xdr:rowOff>0</xdr:rowOff>
    </xdr:to>
    <xdr:sp macro="" textlink="">
      <xdr:nvSpPr>
        <xdr:cNvPr id="2234" name="Line 13"/>
        <xdr:cNvSpPr>
          <a:spLocks noChangeShapeType="1"/>
        </xdr:cNvSpPr>
      </xdr:nvSpPr>
      <xdr:spPr bwMode="auto">
        <a:xfrm>
          <a:off x="5438775" y="2924175"/>
          <a:ext cx="228600" cy="8477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17</xdr:row>
      <xdr:rowOff>0</xdr:rowOff>
    </xdr:from>
    <xdr:to>
      <xdr:col>19</xdr:col>
      <xdr:colOff>28575</xdr:colOff>
      <xdr:row>22</xdr:row>
      <xdr:rowOff>9525</xdr:rowOff>
    </xdr:to>
    <xdr:sp macro="" textlink="">
      <xdr:nvSpPr>
        <xdr:cNvPr id="2235" name="Line 14"/>
        <xdr:cNvSpPr>
          <a:spLocks noChangeShapeType="1"/>
        </xdr:cNvSpPr>
      </xdr:nvSpPr>
      <xdr:spPr bwMode="auto">
        <a:xfrm>
          <a:off x="5648325" y="2914650"/>
          <a:ext cx="1076325" cy="8667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17</xdr:row>
      <xdr:rowOff>0</xdr:rowOff>
    </xdr:from>
    <xdr:to>
      <xdr:col>24</xdr:col>
      <xdr:colOff>0</xdr:colOff>
      <xdr:row>21</xdr:row>
      <xdr:rowOff>161925</xdr:rowOff>
    </xdr:to>
    <xdr:sp macro="" textlink="">
      <xdr:nvSpPr>
        <xdr:cNvPr id="2236" name="Line 15"/>
        <xdr:cNvSpPr>
          <a:spLocks noChangeShapeType="1"/>
        </xdr:cNvSpPr>
      </xdr:nvSpPr>
      <xdr:spPr bwMode="auto">
        <a:xfrm flipH="1">
          <a:off x="4943475" y="2914650"/>
          <a:ext cx="351472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19</xdr:col>
      <xdr:colOff>342900</xdr:colOff>
      <xdr:row>17</xdr:row>
      <xdr:rowOff>9525</xdr:rowOff>
    </xdr:from>
    <xdr:to>
      <xdr:col>24</xdr:col>
      <xdr:colOff>171450</xdr:colOff>
      <xdr:row>22</xdr:row>
      <xdr:rowOff>28575</xdr:rowOff>
    </xdr:to>
    <xdr:sp macro="" textlink="">
      <xdr:nvSpPr>
        <xdr:cNvPr id="2237" name="Line 16"/>
        <xdr:cNvSpPr>
          <a:spLocks noChangeShapeType="1"/>
        </xdr:cNvSpPr>
      </xdr:nvSpPr>
      <xdr:spPr bwMode="auto">
        <a:xfrm flipH="1">
          <a:off x="7038975" y="2924175"/>
          <a:ext cx="1590675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24</xdr:col>
      <xdr:colOff>342900</xdr:colOff>
      <xdr:row>16</xdr:row>
      <xdr:rowOff>161925</xdr:rowOff>
    </xdr:from>
    <xdr:to>
      <xdr:col>25</xdr:col>
      <xdr:colOff>342900</xdr:colOff>
      <xdr:row>22</xdr:row>
      <xdr:rowOff>0</xdr:rowOff>
    </xdr:to>
    <xdr:sp macro="" textlink="">
      <xdr:nvSpPr>
        <xdr:cNvPr id="2238" name="Line 17"/>
        <xdr:cNvSpPr>
          <a:spLocks noChangeShapeType="1"/>
        </xdr:cNvSpPr>
      </xdr:nvSpPr>
      <xdr:spPr bwMode="auto">
        <a:xfrm>
          <a:off x="8801100" y="2905125"/>
          <a:ext cx="352425" cy="8667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25</xdr:row>
      <xdr:rowOff>0</xdr:rowOff>
    </xdr:from>
    <xdr:to>
      <xdr:col>5</xdr:col>
      <xdr:colOff>0</xdr:colOff>
      <xdr:row>30</xdr:row>
      <xdr:rowOff>0</xdr:rowOff>
    </xdr:to>
    <xdr:sp macro="" textlink="">
      <xdr:nvSpPr>
        <xdr:cNvPr id="2239" name="Line 19"/>
        <xdr:cNvSpPr>
          <a:spLocks noChangeShapeType="1"/>
        </xdr:cNvSpPr>
      </xdr:nvSpPr>
      <xdr:spPr bwMode="auto">
        <a:xfrm flipH="1">
          <a:off x="1409700" y="4286250"/>
          <a:ext cx="352425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25</xdr:row>
      <xdr:rowOff>9525</xdr:rowOff>
    </xdr:from>
    <xdr:to>
      <xdr:col>8</xdr:col>
      <xdr:colOff>28575</xdr:colOff>
      <xdr:row>30</xdr:row>
      <xdr:rowOff>28575</xdr:rowOff>
    </xdr:to>
    <xdr:sp macro="" textlink="">
      <xdr:nvSpPr>
        <xdr:cNvPr id="2240" name="Line 20"/>
        <xdr:cNvSpPr>
          <a:spLocks noChangeShapeType="1"/>
        </xdr:cNvSpPr>
      </xdr:nvSpPr>
      <xdr:spPr bwMode="auto">
        <a:xfrm>
          <a:off x="2105025" y="4295775"/>
          <a:ext cx="742950" cy="87630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24</xdr:row>
      <xdr:rowOff>161925</xdr:rowOff>
    </xdr:from>
    <xdr:to>
      <xdr:col>10</xdr:col>
      <xdr:colOff>28575</xdr:colOff>
      <xdr:row>30</xdr:row>
      <xdr:rowOff>28575</xdr:rowOff>
    </xdr:to>
    <xdr:sp macro="" textlink="">
      <xdr:nvSpPr>
        <xdr:cNvPr id="2241" name="Line 21"/>
        <xdr:cNvSpPr>
          <a:spLocks noChangeShapeType="1"/>
        </xdr:cNvSpPr>
      </xdr:nvSpPr>
      <xdr:spPr bwMode="auto">
        <a:xfrm flipH="1">
          <a:off x="1762125" y="4276725"/>
          <a:ext cx="1790700" cy="8953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10</xdr:col>
      <xdr:colOff>200025</xdr:colOff>
      <xdr:row>25</xdr:row>
      <xdr:rowOff>0</xdr:rowOff>
    </xdr:from>
    <xdr:to>
      <xdr:col>12</xdr:col>
      <xdr:colOff>19050</xdr:colOff>
      <xdr:row>30</xdr:row>
      <xdr:rowOff>19050</xdr:rowOff>
    </xdr:to>
    <xdr:sp macro="" textlink="">
      <xdr:nvSpPr>
        <xdr:cNvPr id="2242" name="Line 22"/>
        <xdr:cNvSpPr>
          <a:spLocks noChangeShapeType="1"/>
        </xdr:cNvSpPr>
      </xdr:nvSpPr>
      <xdr:spPr bwMode="auto">
        <a:xfrm>
          <a:off x="3724275" y="4286250"/>
          <a:ext cx="523875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15</xdr:col>
      <xdr:colOff>0</xdr:colOff>
      <xdr:row>30</xdr:row>
      <xdr:rowOff>0</xdr:rowOff>
    </xdr:to>
    <xdr:sp macro="" textlink="">
      <xdr:nvSpPr>
        <xdr:cNvPr id="2243" name="Line 23"/>
        <xdr:cNvSpPr>
          <a:spLocks noChangeShapeType="1"/>
        </xdr:cNvSpPr>
      </xdr:nvSpPr>
      <xdr:spPr bwMode="auto">
        <a:xfrm>
          <a:off x="3876675" y="4286250"/>
          <a:ext cx="1409700" cy="8572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25</xdr:row>
      <xdr:rowOff>9525</xdr:rowOff>
    </xdr:from>
    <xdr:to>
      <xdr:col>12</xdr:col>
      <xdr:colOff>342900</xdr:colOff>
      <xdr:row>30</xdr:row>
      <xdr:rowOff>0</xdr:rowOff>
    </xdr:to>
    <xdr:sp macro="" textlink="">
      <xdr:nvSpPr>
        <xdr:cNvPr id="2244" name="Line 24"/>
        <xdr:cNvSpPr>
          <a:spLocks noChangeShapeType="1"/>
        </xdr:cNvSpPr>
      </xdr:nvSpPr>
      <xdr:spPr bwMode="auto">
        <a:xfrm flipH="1">
          <a:off x="3171825" y="4295775"/>
          <a:ext cx="140017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13</xdr:col>
      <xdr:colOff>180975</xdr:colOff>
      <xdr:row>25</xdr:row>
      <xdr:rowOff>9525</xdr:rowOff>
    </xdr:from>
    <xdr:to>
      <xdr:col>15</xdr:col>
      <xdr:colOff>28575</xdr:colOff>
      <xdr:row>30</xdr:row>
      <xdr:rowOff>28575</xdr:rowOff>
    </xdr:to>
    <xdr:sp macro="" textlink="">
      <xdr:nvSpPr>
        <xdr:cNvPr id="2245" name="Line 25"/>
        <xdr:cNvSpPr>
          <a:spLocks noChangeShapeType="1"/>
        </xdr:cNvSpPr>
      </xdr:nvSpPr>
      <xdr:spPr bwMode="auto">
        <a:xfrm>
          <a:off x="4762500" y="4295775"/>
          <a:ext cx="55245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13</xdr:col>
      <xdr:colOff>342900</xdr:colOff>
      <xdr:row>24</xdr:row>
      <xdr:rowOff>161925</xdr:rowOff>
    </xdr:from>
    <xdr:to>
      <xdr:col>22</xdr:col>
      <xdr:colOff>0</xdr:colOff>
      <xdr:row>30</xdr:row>
      <xdr:rowOff>28575</xdr:rowOff>
    </xdr:to>
    <xdr:sp macro="" textlink="">
      <xdr:nvSpPr>
        <xdr:cNvPr id="2246" name="Line 26"/>
        <xdr:cNvSpPr>
          <a:spLocks noChangeShapeType="1"/>
        </xdr:cNvSpPr>
      </xdr:nvSpPr>
      <xdr:spPr bwMode="auto">
        <a:xfrm>
          <a:off x="4924425" y="4276725"/>
          <a:ext cx="2828925" cy="8953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12</xdr:col>
      <xdr:colOff>333375</xdr:colOff>
      <xdr:row>25</xdr:row>
      <xdr:rowOff>0</xdr:rowOff>
    </xdr:from>
    <xdr:to>
      <xdr:col>16</xdr:col>
      <xdr:colOff>19050</xdr:colOff>
      <xdr:row>30</xdr:row>
      <xdr:rowOff>28575</xdr:rowOff>
    </xdr:to>
    <xdr:sp macro="" textlink="">
      <xdr:nvSpPr>
        <xdr:cNvPr id="2247" name="Line 27"/>
        <xdr:cNvSpPr>
          <a:spLocks noChangeShapeType="1"/>
        </xdr:cNvSpPr>
      </xdr:nvSpPr>
      <xdr:spPr bwMode="auto">
        <a:xfrm flipH="1">
          <a:off x="4562475" y="4286250"/>
          <a:ext cx="1095375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17</xdr:col>
      <xdr:colOff>9525</xdr:colOff>
      <xdr:row>25</xdr:row>
      <xdr:rowOff>9525</xdr:rowOff>
    </xdr:from>
    <xdr:to>
      <xdr:col>18</xdr:col>
      <xdr:colOff>9525</xdr:colOff>
      <xdr:row>30</xdr:row>
      <xdr:rowOff>0</xdr:rowOff>
    </xdr:to>
    <xdr:sp macro="" textlink="">
      <xdr:nvSpPr>
        <xdr:cNvPr id="2248" name="Line 28"/>
        <xdr:cNvSpPr>
          <a:spLocks noChangeShapeType="1"/>
        </xdr:cNvSpPr>
      </xdr:nvSpPr>
      <xdr:spPr bwMode="auto">
        <a:xfrm>
          <a:off x="6000750" y="4295775"/>
          <a:ext cx="352425" cy="8477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15</xdr:col>
      <xdr:colOff>333375</xdr:colOff>
      <xdr:row>25</xdr:row>
      <xdr:rowOff>0</xdr:rowOff>
    </xdr:from>
    <xdr:to>
      <xdr:col>19</xdr:col>
      <xdr:colOff>19050</xdr:colOff>
      <xdr:row>30</xdr:row>
      <xdr:rowOff>28575</xdr:rowOff>
    </xdr:to>
    <xdr:sp macro="" textlink="">
      <xdr:nvSpPr>
        <xdr:cNvPr id="2249" name="Line 29"/>
        <xdr:cNvSpPr>
          <a:spLocks noChangeShapeType="1"/>
        </xdr:cNvSpPr>
      </xdr:nvSpPr>
      <xdr:spPr bwMode="auto">
        <a:xfrm flipH="1">
          <a:off x="5619750" y="4286250"/>
          <a:ext cx="1095375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19</xdr:col>
      <xdr:colOff>9525</xdr:colOff>
      <xdr:row>25</xdr:row>
      <xdr:rowOff>0</xdr:rowOff>
    </xdr:from>
    <xdr:to>
      <xdr:col>19</xdr:col>
      <xdr:colOff>161925</xdr:colOff>
      <xdr:row>30</xdr:row>
      <xdr:rowOff>19050</xdr:rowOff>
    </xdr:to>
    <xdr:sp macro="" textlink="">
      <xdr:nvSpPr>
        <xdr:cNvPr id="2250" name="Line 30"/>
        <xdr:cNvSpPr>
          <a:spLocks noChangeShapeType="1"/>
        </xdr:cNvSpPr>
      </xdr:nvSpPr>
      <xdr:spPr bwMode="auto">
        <a:xfrm flipH="1">
          <a:off x="6705600" y="4286250"/>
          <a:ext cx="15240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19</xdr:col>
      <xdr:colOff>342900</xdr:colOff>
      <xdr:row>25</xdr:row>
      <xdr:rowOff>0</xdr:rowOff>
    </xdr:from>
    <xdr:to>
      <xdr:col>27</xdr:col>
      <xdr:colOff>9525</xdr:colOff>
      <xdr:row>30</xdr:row>
      <xdr:rowOff>28575</xdr:rowOff>
    </xdr:to>
    <xdr:sp macro="" textlink="">
      <xdr:nvSpPr>
        <xdr:cNvPr id="2251" name="Line 31"/>
        <xdr:cNvSpPr>
          <a:spLocks noChangeShapeType="1"/>
        </xdr:cNvSpPr>
      </xdr:nvSpPr>
      <xdr:spPr bwMode="auto">
        <a:xfrm>
          <a:off x="7038975" y="4286250"/>
          <a:ext cx="2486025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22</xdr:col>
      <xdr:colOff>342900</xdr:colOff>
      <xdr:row>25</xdr:row>
      <xdr:rowOff>9525</xdr:rowOff>
    </xdr:from>
    <xdr:to>
      <xdr:col>26</xdr:col>
      <xdr:colOff>9525</xdr:colOff>
      <xdr:row>30</xdr:row>
      <xdr:rowOff>9525</xdr:rowOff>
    </xdr:to>
    <xdr:sp macro="" textlink="">
      <xdr:nvSpPr>
        <xdr:cNvPr id="2252" name="Line 33"/>
        <xdr:cNvSpPr>
          <a:spLocks noChangeShapeType="1"/>
        </xdr:cNvSpPr>
      </xdr:nvSpPr>
      <xdr:spPr bwMode="auto">
        <a:xfrm flipH="1">
          <a:off x="8096250" y="4295775"/>
          <a:ext cx="1076325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26</xdr:col>
      <xdr:colOff>190500</xdr:colOff>
      <xdr:row>24</xdr:row>
      <xdr:rowOff>161925</xdr:rowOff>
    </xdr:from>
    <xdr:to>
      <xdr:col>26</xdr:col>
      <xdr:colOff>333375</xdr:colOff>
      <xdr:row>29</xdr:row>
      <xdr:rowOff>152400</xdr:rowOff>
    </xdr:to>
    <xdr:sp macro="" textlink="">
      <xdr:nvSpPr>
        <xdr:cNvPr id="2253" name="Line 34"/>
        <xdr:cNvSpPr>
          <a:spLocks noChangeShapeType="1"/>
        </xdr:cNvSpPr>
      </xdr:nvSpPr>
      <xdr:spPr bwMode="auto">
        <a:xfrm>
          <a:off x="9353550" y="4276725"/>
          <a:ext cx="142875" cy="8477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4</xdr:col>
      <xdr:colOff>9525</xdr:colOff>
      <xdr:row>33</xdr:row>
      <xdr:rowOff>0</xdr:rowOff>
    </xdr:from>
    <xdr:to>
      <xdr:col>4</xdr:col>
      <xdr:colOff>342900</xdr:colOff>
      <xdr:row>38</xdr:row>
      <xdr:rowOff>9525</xdr:rowOff>
    </xdr:to>
    <xdr:sp macro="" textlink="">
      <xdr:nvSpPr>
        <xdr:cNvPr id="2254" name="Line 35"/>
        <xdr:cNvSpPr>
          <a:spLocks noChangeShapeType="1"/>
        </xdr:cNvSpPr>
      </xdr:nvSpPr>
      <xdr:spPr bwMode="auto">
        <a:xfrm>
          <a:off x="1419225" y="5657850"/>
          <a:ext cx="333375" cy="86677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32</xdr:row>
      <xdr:rowOff>152400</xdr:rowOff>
    </xdr:from>
    <xdr:to>
      <xdr:col>10</xdr:col>
      <xdr:colOff>28575</xdr:colOff>
      <xdr:row>38</xdr:row>
      <xdr:rowOff>28575</xdr:rowOff>
    </xdr:to>
    <xdr:sp macro="" textlink="">
      <xdr:nvSpPr>
        <xdr:cNvPr id="2255" name="Line 36"/>
        <xdr:cNvSpPr>
          <a:spLocks noChangeShapeType="1"/>
        </xdr:cNvSpPr>
      </xdr:nvSpPr>
      <xdr:spPr bwMode="auto">
        <a:xfrm>
          <a:off x="1752600" y="5638800"/>
          <a:ext cx="1800225" cy="9048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33</xdr:row>
      <xdr:rowOff>0</xdr:rowOff>
    </xdr:from>
    <xdr:to>
      <xdr:col>10</xdr:col>
      <xdr:colOff>28575</xdr:colOff>
      <xdr:row>38</xdr:row>
      <xdr:rowOff>19050</xdr:rowOff>
    </xdr:to>
    <xdr:sp macro="" textlink="">
      <xdr:nvSpPr>
        <xdr:cNvPr id="2256" name="Line 37"/>
        <xdr:cNvSpPr>
          <a:spLocks noChangeShapeType="1"/>
        </xdr:cNvSpPr>
      </xdr:nvSpPr>
      <xdr:spPr bwMode="auto">
        <a:xfrm>
          <a:off x="2809875" y="5657850"/>
          <a:ext cx="74295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33</xdr:row>
      <xdr:rowOff>0</xdr:rowOff>
    </xdr:from>
    <xdr:to>
      <xdr:col>16</xdr:col>
      <xdr:colOff>28575</xdr:colOff>
      <xdr:row>38</xdr:row>
      <xdr:rowOff>28575</xdr:rowOff>
    </xdr:to>
    <xdr:sp macro="" textlink="">
      <xdr:nvSpPr>
        <xdr:cNvPr id="2257" name="Line 38"/>
        <xdr:cNvSpPr>
          <a:spLocks noChangeShapeType="1"/>
        </xdr:cNvSpPr>
      </xdr:nvSpPr>
      <xdr:spPr bwMode="auto">
        <a:xfrm>
          <a:off x="3171825" y="5657850"/>
          <a:ext cx="2495550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33</xdr:row>
      <xdr:rowOff>0</xdr:rowOff>
    </xdr:from>
    <xdr:to>
      <xdr:col>12</xdr:col>
      <xdr:colOff>0</xdr:colOff>
      <xdr:row>38</xdr:row>
      <xdr:rowOff>0</xdr:rowOff>
    </xdr:to>
    <xdr:sp macro="" textlink="">
      <xdr:nvSpPr>
        <xdr:cNvPr id="2258" name="Line 39"/>
        <xdr:cNvSpPr>
          <a:spLocks noChangeShapeType="1"/>
        </xdr:cNvSpPr>
      </xdr:nvSpPr>
      <xdr:spPr bwMode="auto">
        <a:xfrm flipH="1">
          <a:off x="2114550" y="5657850"/>
          <a:ext cx="2114550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12</xdr:col>
      <xdr:colOff>200025</xdr:colOff>
      <xdr:row>33</xdr:row>
      <xdr:rowOff>9525</xdr:rowOff>
    </xdr:from>
    <xdr:to>
      <xdr:col>12</xdr:col>
      <xdr:colOff>342900</xdr:colOff>
      <xdr:row>38</xdr:row>
      <xdr:rowOff>0</xdr:rowOff>
    </xdr:to>
    <xdr:sp macro="" textlink="">
      <xdr:nvSpPr>
        <xdr:cNvPr id="2259" name="Line 42"/>
        <xdr:cNvSpPr>
          <a:spLocks noChangeShapeType="1"/>
        </xdr:cNvSpPr>
      </xdr:nvSpPr>
      <xdr:spPr bwMode="auto">
        <a:xfrm>
          <a:off x="4429125" y="5667375"/>
          <a:ext cx="142875" cy="8477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33</xdr:row>
      <xdr:rowOff>0</xdr:rowOff>
    </xdr:from>
    <xdr:to>
      <xdr:col>14</xdr:col>
      <xdr:colOff>342900</xdr:colOff>
      <xdr:row>37</xdr:row>
      <xdr:rowOff>161925</xdr:rowOff>
    </xdr:to>
    <xdr:sp macro="" textlink="">
      <xdr:nvSpPr>
        <xdr:cNvPr id="2260" name="Line 43"/>
        <xdr:cNvSpPr>
          <a:spLocks noChangeShapeType="1"/>
        </xdr:cNvSpPr>
      </xdr:nvSpPr>
      <xdr:spPr bwMode="auto">
        <a:xfrm flipH="1">
          <a:off x="3876675" y="5657850"/>
          <a:ext cx="140017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13</xdr:col>
      <xdr:colOff>342900</xdr:colOff>
      <xdr:row>33</xdr:row>
      <xdr:rowOff>0</xdr:rowOff>
    </xdr:from>
    <xdr:to>
      <xdr:col>15</xdr:col>
      <xdr:colOff>180975</xdr:colOff>
      <xdr:row>38</xdr:row>
      <xdr:rowOff>0</xdr:rowOff>
    </xdr:to>
    <xdr:sp macro="" textlink="">
      <xdr:nvSpPr>
        <xdr:cNvPr id="2261" name="Line 44"/>
        <xdr:cNvSpPr>
          <a:spLocks noChangeShapeType="1"/>
        </xdr:cNvSpPr>
      </xdr:nvSpPr>
      <xdr:spPr bwMode="auto">
        <a:xfrm flipH="1">
          <a:off x="4924425" y="5657850"/>
          <a:ext cx="542925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33</xdr:row>
      <xdr:rowOff>9525</xdr:rowOff>
    </xdr:from>
    <xdr:to>
      <xdr:col>19</xdr:col>
      <xdr:colOff>28575</xdr:colOff>
      <xdr:row>38</xdr:row>
      <xdr:rowOff>9525</xdr:rowOff>
    </xdr:to>
    <xdr:sp macro="" textlink="">
      <xdr:nvSpPr>
        <xdr:cNvPr id="2262" name="Line 45"/>
        <xdr:cNvSpPr>
          <a:spLocks noChangeShapeType="1"/>
        </xdr:cNvSpPr>
      </xdr:nvSpPr>
      <xdr:spPr bwMode="auto">
        <a:xfrm>
          <a:off x="5648325" y="5667375"/>
          <a:ext cx="1076325" cy="8572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33</xdr:row>
      <xdr:rowOff>0</xdr:rowOff>
    </xdr:from>
    <xdr:to>
      <xdr:col>18</xdr:col>
      <xdr:colOff>28575</xdr:colOff>
      <xdr:row>37</xdr:row>
      <xdr:rowOff>161925</xdr:rowOff>
    </xdr:to>
    <xdr:sp macro="" textlink="">
      <xdr:nvSpPr>
        <xdr:cNvPr id="2263" name="Line 46"/>
        <xdr:cNvSpPr>
          <a:spLocks noChangeShapeType="1"/>
        </xdr:cNvSpPr>
      </xdr:nvSpPr>
      <xdr:spPr bwMode="auto">
        <a:xfrm flipH="1">
          <a:off x="4933950" y="5657850"/>
          <a:ext cx="143827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33</xdr:row>
      <xdr:rowOff>0</xdr:rowOff>
    </xdr:from>
    <xdr:to>
      <xdr:col>26</xdr:col>
      <xdr:colOff>19050</xdr:colOff>
      <xdr:row>38</xdr:row>
      <xdr:rowOff>28575</xdr:rowOff>
    </xdr:to>
    <xdr:sp macro="" textlink="">
      <xdr:nvSpPr>
        <xdr:cNvPr id="2264" name="Line 47"/>
        <xdr:cNvSpPr>
          <a:spLocks noChangeShapeType="1"/>
        </xdr:cNvSpPr>
      </xdr:nvSpPr>
      <xdr:spPr bwMode="auto">
        <a:xfrm>
          <a:off x="6686550" y="5657850"/>
          <a:ext cx="2495550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17</xdr:col>
      <xdr:colOff>0</xdr:colOff>
      <xdr:row>33</xdr:row>
      <xdr:rowOff>0</xdr:rowOff>
    </xdr:from>
    <xdr:to>
      <xdr:col>22</xdr:col>
      <xdr:colOff>0</xdr:colOff>
      <xdr:row>38</xdr:row>
      <xdr:rowOff>28575</xdr:rowOff>
    </xdr:to>
    <xdr:sp macro="" textlink="">
      <xdr:nvSpPr>
        <xdr:cNvPr id="2265" name="Line 48"/>
        <xdr:cNvSpPr>
          <a:spLocks noChangeShapeType="1"/>
        </xdr:cNvSpPr>
      </xdr:nvSpPr>
      <xdr:spPr bwMode="auto">
        <a:xfrm flipH="1">
          <a:off x="5991225" y="5657850"/>
          <a:ext cx="1762125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19</xdr:col>
      <xdr:colOff>333375</xdr:colOff>
      <xdr:row>33</xdr:row>
      <xdr:rowOff>9525</xdr:rowOff>
    </xdr:from>
    <xdr:to>
      <xdr:col>22</xdr:col>
      <xdr:colOff>152400</xdr:colOff>
      <xdr:row>38</xdr:row>
      <xdr:rowOff>28575</xdr:rowOff>
    </xdr:to>
    <xdr:sp macro="" textlink="">
      <xdr:nvSpPr>
        <xdr:cNvPr id="2266" name="Line 49"/>
        <xdr:cNvSpPr>
          <a:spLocks noChangeShapeType="1"/>
        </xdr:cNvSpPr>
      </xdr:nvSpPr>
      <xdr:spPr bwMode="auto">
        <a:xfrm flipH="1">
          <a:off x="7029450" y="5667375"/>
          <a:ext cx="87630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19</xdr:col>
      <xdr:colOff>333375</xdr:colOff>
      <xdr:row>33</xdr:row>
      <xdr:rowOff>0</xdr:rowOff>
    </xdr:from>
    <xdr:to>
      <xdr:col>27</xdr:col>
      <xdr:colOff>9525</xdr:colOff>
      <xdr:row>38</xdr:row>
      <xdr:rowOff>0</xdr:rowOff>
    </xdr:to>
    <xdr:sp macro="" textlink="">
      <xdr:nvSpPr>
        <xdr:cNvPr id="2267" name="Line 50"/>
        <xdr:cNvSpPr>
          <a:spLocks noChangeShapeType="1"/>
        </xdr:cNvSpPr>
      </xdr:nvSpPr>
      <xdr:spPr bwMode="auto">
        <a:xfrm flipH="1">
          <a:off x="7029450" y="5657850"/>
          <a:ext cx="2495550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26</xdr:col>
      <xdr:colOff>342900</xdr:colOff>
      <xdr:row>32</xdr:row>
      <xdr:rowOff>161925</xdr:rowOff>
    </xdr:from>
    <xdr:to>
      <xdr:col>28</xdr:col>
      <xdr:colOff>0</xdr:colOff>
      <xdr:row>37</xdr:row>
      <xdr:rowOff>161925</xdr:rowOff>
    </xdr:to>
    <xdr:sp macro="" textlink="">
      <xdr:nvSpPr>
        <xdr:cNvPr id="2268" name="Line 51"/>
        <xdr:cNvSpPr>
          <a:spLocks noChangeShapeType="1"/>
        </xdr:cNvSpPr>
      </xdr:nvSpPr>
      <xdr:spPr bwMode="auto">
        <a:xfrm flipH="1">
          <a:off x="9505950" y="5648325"/>
          <a:ext cx="361950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41</xdr:row>
      <xdr:rowOff>9525</xdr:rowOff>
    </xdr:from>
    <xdr:to>
      <xdr:col>6</xdr:col>
      <xdr:colOff>0</xdr:colOff>
      <xdr:row>46</xdr:row>
      <xdr:rowOff>0</xdr:rowOff>
    </xdr:to>
    <xdr:sp macro="" textlink="">
      <xdr:nvSpPr>
        <xdr:cNvPr id="2269" name="Line 52"/>
        <xdr:cNvSpPr>
          <a:spLocks noChangeShapeType="1"/>
        </xdr:cNvSpPr>
      </xdr:nvSpPr>
      <xdr:spPr bwMode="auto">
        <a:xfrm>
          <a:off x="1771650" y="7038975"/>
          <a:ext cx="342900" cy="8477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41</xdr:row>
      <xdr:rowOff>0</xdr:rowOff>
    </xdr:from>
    <xdr:to>
      <xdr:col>10</xdr:col>
      <xdr:colOff>28575</xdr:colOff>
      <xdr:row>46</xdr:row>
      <xdr:rowOff>0</xdr:rowOff>
    </xdr:to>
    <xdr:sp macro="" textlink="">
      <xdr:nvSpPr>
        <xdr:cNvPr id="2270" name="Line 53"/>
        <xdr:cNvSpPr>
          <a:spLocks noChangeShapeType="1"/>
        </xdr:cNvSpPr>
      </xdr:nvSpPr>
      <xdr:spPr bwMode="auto">
        <a:xfrm flipH="1">
          <a:off x="2457450" y="7029450"/>
          <a:ext cx="1095375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41</xdr:row>
      <xdr:rowOff>0</xdr:rowOff>
    </xdr:from>
    <xdr:to>
      <xdr:col>12</xdr:col>
      <xdr:colOff>342900</xdr:colOff>
      <xdr:row>46</xdr:row>
      <xdr:rowOff>9525</xdr:rowOff>
    </xdr:to>
    <xdr:sp macro="" textlink="">
      <xdr:nvSpPr>
        <xdr:cNvPr id="2271" name="Line 54"/>
        <xdr:cNvSpPr>
          <a:spLocks noChangeShapeType="1"/>
        </xdr:cNvSpPr>
      </xdr:nvSpPr>
      <xdr:spPr bwMode="auto">
        <a:xfrm flipH="1">
          <a:off x="2457450" y="7029450"/>
          <a:ext cx="2114550" cy="86677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41</xdr:row>
      <xdr:rowOff>0</xdr:rowOff>
    </xdr:from>
    <xdr:to>
      <xdr:col>15</xdr:col>
      <xdr:colOff>0</xdr:colOff>
      <xdr:row>46</xdr:row>
      <xdr:rowOff>28575</xdr:rowOff>
    </xdr:to>
    <xdr:sp macro="" textlink="">
      <xdr:nvSpPr>
        <xdr:cNvPr id="2272" name="Line 55"/>
        <xdr:cNvSpPr>
          <a:spLocks noChangeShapeType="1"/>
        </xdr:cNvSpPr>
      </xdr:nvSpPr>
      <xdr:spPr bwMode="auto">
        <a:xfrm>
          <a:off x="3876675" y="7029450"/>
          <a:ext cx="1409700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14</xdr:col>
      <xdr:colOff>342900</xdr:colOff>
      <xdr:row>41</xdr:row>
      <xdr:rowOff>0</xdr:rowOff>
    </xdr:from>
    <xdr:to>
      <xdr:col>16</xdr:col>
      <xdr:colOff>0</xdr:colOff>
      <xdr:row>46</xdr:row>
      <xdr:rowOff>28575</xdr:rowOff>
    </xdr:to>
    <xdr:sp macro="" textlink="">
      <xdr:nvSpPr>
        <xdr:cNvPr id="2273" name="Line 56"/>
        <xdr:cNvSpPr>
          <a:spLocks noChangeShapeType="1"/>
        </xdr:cNvSpPr>
      </xdr:nvSpPr>
      <xdr:spPr bwMode="auto">
        <a:xfrm flipH="1">
          <a:off x="5276850" y="7029450"/>
          <a:ext cx="361950" cy="8858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41</xdr:row>
      <xdr:rowOff>0</xdr:rowOff>
    </xdr:from>
    <xdr:to>
      <xdr:col>19</xdr:col>
      <xdr:colOff>0</xdr:colOff>
      <xdr:row>46</xdr:row>
      <xdr:rowOff>38100</xdr:rowOff>
    </xdr:to>
    <xdr:sp macro="" textlink="">
      <xdr:nvSpPr>
        <xdr:cNvPr id="2274" name="Line 57"/>
        <xdr:cNvSpPr>
          <a:spLocks noChangeShapeType="1"/>
        </xdr:cNvSpPr>
      </xdr:nvSpPr>
      <xdr:spPr bwMode="auto">
        <a:xfrm flipH="1">
          <a:off x="5638800" y="7029450"/>
          <a:ext cx="1057275" cy="8953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41</xdr:row>
      <xdr:rowOff>0</xdr:rowOff>
    </xdr:from>
    <xdr:to>
      <xdr:col>23</xdr:col>
      <xdr:colOff>342900</xdr:colOff>
      <xdr:row>46</xdr:row>
      <xdr:rowOff>19050</xdr:rowOff>
    </xdr:to>
    <xdr:sp macro="" textlink="">
      <xdr:nvSpPr>
        <xdr:cNvPr id="2275" name="Line 58"/>
        <xdr:cNvSpPr>
          <a:spLocks noChangeShapeType="1"/>
        </xdr:cNvSpPr>
      </xdr:nvSpPr>
      <xdr:spPr bwMode="auto">
        <a:xfrm>
          <a:off x="4933950" y="7029450"/>
          <a:ext cx="3514725" cy="87630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20</xdr:col>
      <xdr:colOff>9525</xdr:colOff>
      <xdr:row>41</xdr:row>
      <xdr:rowOff>9525</xdr:rowOff>
    </xdr:from>
    <xdr:to>
      <xdr:col>24</xdr:col>
      <xdr:colOff>9525</xdr:colOff>
      <xdr:row>46</xdr:row>
      <xdr:rowOff>38100</xdr:rowOff>
    </xdr:to>
    <xdr:sp macro="" textlink="">
      <xdr:nvSpPr>
        <xdr:cNvPr id="2276" name="Line 59"/>
        <xdr:cNvSpPr>
          <a:spLocks noChangeShapeType="1"/>
        </xdr:cNvSpPr>
      </xdr:nvSpPr>
      <xdr:spPr bwMode="auto">
        <a:xfrm>
          <a:off x="7058025" y="7038975"/>
          <a:ext cx="1409700" cy="8858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24</xdr:col>
      <xdr:colOff>342900</xdr:colOff>
      <xdr:row>41</xdr:row>
      <xdr:rowOff>0</xdr:rowOff>
    </xdr:from>
    <xdr:to>
      <xdr:col>26</xdr:col>
      <xdr:colOff>0</xdr:colOff>
      <xdr:row>46</xdr:row>
      <xdr:rowOff>28575</xdr:rowOff>
    </xdr:to>
    <xdr:sp macro="" textlink="">
      <xdr:nvSpPr>
        <xdr:cNvPr id="2277" name="Line 60"/>
        <xdr:cNvSpPr>
          <a:spLocks noChangeShapeType="1"/>
        </xdr:cNvSpPr>
      </xdr:nvSpPr>
      <xdr:spPr bwMode="auto">
        <a:xfrm flipH="1">
          <a:off x="8801100" y="7029450"/>
          <a:ext cx="361950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49</xdr:row>
      <xdr:rowOff>0</xdr:rowOff>
    </xdr:from>
    <xdr:to>
      <xdr:col>15</xdr:col>
      <xdr:colOff>0</xdr:colOff>
      <xdr:row>52</xdr:row>
      <xdr:rowOff>9525</xdr:rowOff>
    </xdr:to>
    <xdr:sp macro="" textlink="">
      <xdr:nvSpPr>
        <xdr:cNvPr id="2278" name="Line 61"/>
        <xdr:cNvSpPr>
          <a:spLocks noChangeShapeType="1"/>
        </xdr:cNvSpPr>
      </xdr:nvSpPr>
      <xdr:spPr bwMode="auto">
        <a:xfrm>
          <a:off x="2476500" y="8401050"/>
          <a:ext cx="2809875" cy="5238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15</xdr:col>
      <xdr:colOff>190500</xdr:colOff>
      <xdr:row>49</xdr:row>
      <xdr:rowOff>9525</xdr:rowOff>
    </xdr:from>
    <xdr:to>
      <xdr:col>15</xdr:col>
      <xdr:colOff>190500</xdr:colOff>
      <xdr:row>50</xdr:row>
      <xdr:rowOff>161925</xdr:rowOff>
    </xdr:to>
    <xdr:sp macro="" textlink="">
      <xdr:nvSpPr>
        <xdr:cNvPr id="2279" name="Line 62"/>
        <xdr:cNvSpPr>
          <a:spLocks noChangeShapeType="1"/>
        </xdr:cNvSpPr>
      </xdr:nvSpPr>
      <xdr:spPr bwMode="auto">
        <a:xfrm>
          <a:off x="5476875" y="8410575"/>
          <a:ext cx="0" cy="3238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49</xdr:row>
      <xdr:rowOff>9525</xdr:rowOff>
    </xdr:from>
    <xdr:to>
      <xdr:col>24</xdr:col>
      <xdr:colOff>0</xdr:colOff>
      <xdr:row>52</xdr:row>
      <xdr:rowOff>0</xdr:rowOff>
    </xdr:to>
    <xdr:sp macro="" textlink="">
      <xdr:nvSpPr>
        <xdr:cNvPr id="2280" name="Line 63"/>
        <xdr:cNvSpPr>
          <a:spLocks noChangeShapeType="1"/>
        </xdr:cNvSpPr>
      </xdr:nvSpPr>
      <xdr:spPr bwMode="auto">
        <a:xfrm flipH="1">
          <a:off x="5638800" y="8410575"/>
          <a:ext cx="2819400" cy="504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161925</xdr:colOff>
      <xdr:row>11</xdr:row>
      <xdr:rowOff>9525</xdr:rowOff>
    </xdr:from>
    <xdr:to>
      <xdr:col>15</xdr:col>
      <xdr:colOff>161925</xdr:colOff>
      <xdr:row>12</xdr:row>
      <xdr:rowOff>161925</xdr:rowOff>
    </xdr:to>
    <xdr:sp macro="" textlink="">
      <xdr:nvSpPr>
        <xdr:cNvPr id="2" name="Line 6"/>
        <xdr:cNvSpPr>
          <a:spLocks noChangeShapeType="1"/>
        </xdr:cNvSpPr>
      </xdr:nvSpPr>
      <xdr:spPr bwMode="auto">
        <a:xfrm>
          <a:off x="5448300" y="1895475"/>
          <a:ext cx="0" cy="3238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11</xdr:row>
      <xdr:rowOff>0</xdr:rowOff>
    </xdr:from>
    <xdr:to>
      <xdr:col>15</xdr:col>
      <xdr:colOff>0</xdr:colOff>
      <xdr:row>13</xdr:row>
      <xdr:rowOff>161925</xdr:rowOff>
    </xdr:to>
    <xdr:sp macro="" textlink="">
      <xdr:nvSpPr>
        <xdr:cNvPr id="4" name="Line 8"/>
        <xdr:cNvSpPr>
          <a:spLocks noChangeShapeType="1"/>
        </xdr:cNvSpPr>
      </xdr:nvSpPr>
      <xdr:spPr bwMode="auto">
        <a:xfrm flipH="1">
          <a:off x="2466975" y="1885950"/>
          <a:ext cx="2819400" cy="504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17</xdr:row>
      <xdr:rowOff>0</xdr:rowOff>
    </xdr:from>
    <xdr:to>
      <xdr:col>6</xdr:col>
      <xdr:colOff>9525</xdr:colOff>
      <xdr:row>22</xdr:row>
      <xdr:rowOff>0</xdr:rowOff>
    </xdr:to>
    <xdr:sp macro="" textlink="">
      <xdr:nvSpPr>
        <xdr:cNvPr id="5" name="Line 9"/>
        <xdr:cNvSpPr>
          <a:spLocks noChangeShapeType="1"/>
        </xdr:cNvSpPr>
      </xdr:nvSpPr>
      <xdr:spPr bwMode="auto">
        <a:xfrm flipH="1">
          <a:off x="1771650" y="2914650"/>
          <a:ext cx="352425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6</xdr:col>
      <xdr:colOff>219075</xdr:colOff>
      <xdr:row>17</xdr:row>
      <xdr:rowOff>9525</xdr:rowOff>
    </xdr:from>
    <xdr:to>
      <xdr:col>10</xdr:col>
      <xdr:colOff>9525</xdr:colOff>
      <xdr:row>22</xdr:row>
      <xdr:rowOff>0</xdr:rowOff>
    </xdr:to>
    <xdr:sp macro="" textlink="">
      <xdr:nvSpPr>
        <xdr:cNvPr id="6" name="Line 10"/>
        <xdr:cNvSpPr>
          <a:spLocks noChangeShapeType="1"/>
        </xdr:cNvSpPr>
      </xdr:nvSpPr>
      <xdr:spPr bwMode="auto">
        <a:xfrm>
          <a:off x="2333625" y="2924175"/>
          <a:ext cx="1200150" cy="8477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17</xdr:row>
      <xdr:rowOff>9525</xdr:rowOff>
    </xdr:from>
    <xdr:to>
      <xdr:col>15</xdr:col>
      <xdr:colOff>0</xdr:colOff>
      <xdr:row>22</xdr:row>
      <xdr:rowOff>0</xdr:rowOff>
    </xdr:to>
    <xdr:sp macro="" textlink="">
      <xdr:nvSpPr>
        <xdr:cNvPr id="8" name="Line 12"/>
        <xdr:cNvSpPr>
          <a:spLocks noChangeShapeType="1"/>
        </xdr:cNvSpPr>
      </xdr:nvSpPr>
      <xdr:spPr bwMode="auto">
        <a:xfrm flipH="1">
          <a:off x="3867150" y="2924175"/>
          <a:ext cx="141922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15</xdr:col>
      <xdr:colOff>152400</xdr:colOff>
      <xdr:row>17</xdr:row>
      <xdr:rowOff>9525</xdr:rowOff>
    </xdr:from>
    <xdr:to>
      <xdr:col>16</xdr:col>
      <xdr:colOff>28575</xdr:colOff>
      <xdr:row>22</xdr:row>
      <xdr:rowOff>0</xdr:rowOff>
    </xdr:to>
    <xdr:sp macro="" textlink="">
      <xdr:nvSpPr>
        <xdr:cNvPr id="9" name="Line 13"/>
        <xdr:cNvSpPr>
          <a:spLocks noChangeShapeType="1"/>
        </xdr:cNvSpPr>
      </xdr:nvSpPr>
      <xdr:spPr bwMode="auto">
        <a:xfrm>
          <a:off x="5438775" y="2924175"/>
          <a:ext cx="228600" cy="8477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17</xdr:row>
      <xdr:rowOff>0</xdr:rowOff>
    </xdr:from>
    <xdr:to>
      <xdr:col>24</xdr:col>
      <xdr:colOff>0</xdr:colOff>
      <xdr:row>21</xdr:row>
      <xdr:rowOff>161925</xdr:rowOff>
    </xdr:to>
    <xdr:sp macro="" textlink="">
      <xdr:nvSpPr>
        <xdr:cNvPr id="11" name="Line 15"/>
        <xdr:cNvSpPr>
          <a:spLocks noChangeShapeType="1"/>
        </xdr:cNvSpPr>
      </xdr:nvSpPr>
      <xdr:spPr bwMode="auto">
        <a:xfrm flipH="1">
          <a:off x="4943475" y="2914650"/>
          <a:ext cx="351472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19</xdr:col>
      <xdr:colOff>342900</xdr:colOff>
      <xdr:row>17</xdr:row>
      <xdr:rowOff>9525</xdr:rowOff>
    </xdr:from>
    <xdr:to>
      <xdr:col>24</xdr:col>
      <xdr:colOff>171450</xdr:colOff>
      <xdr:row>22</xdr:row>
      <xdr:rowOff>28575</xdr:rowOff>
    </xdr:to>
    <xdr:sp macro="" textlink="">
      <xdr:nvSpPr>
        <xdr:cNvPr id="12" name="Line 16"/>
        <xdr:cNvSpPr>
          <a:spLocks noChangeShapeType="1"/>
        </xdr:cNvSpPr>
      </xdr:nvSpPr>
      <xdr:spPr bwMode="auto">
        <a:xfrm flipH="1">
          <a:off x="7038975" y="2924175"/>
          <a:ext cx="1590675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25</xdr:row>
      <xdr:rowOff>0</xdr:rowOff>
    </xdr:from>
    <xdr:to>
      <xdr:col>5</xdr:col>
      <xdr:colOff>0</xdr:colOff>
      <xdr:row>30</xdr:row>
      <xdr:rowOff>0</xdr:rowOff>
    </xdr:to>
    <xdr:sp macro="" textlink="">
      <xdr:nvSpPr>
        <xdr:cNvPr id="14" name="Line 19"/>
        <xdr:cNvSpPr>
          <a:spLocks noChangeShapeType="1"/>
        </xdr:cNvSpPr>
      </xdr:nvSpPr>
      <xdr:spPr bwMode="auto">
        <a:xfrm flipH="1">
          <a:off x="1409700" y="4286250"/>
          <a:ext cx="352425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24</xdr:row>
      <xdr:rowOff>161925</xdr:rowOff>
    </xdr:from>
    <xdr:to>
      <xdr:col>10</xdr:col>
      <xdr:colOff>28575</xdr:colOff>
      <xdr:row>30</xdr:row>
      <xdr:rowOff>28575</xdr:rowOff>
    </xdr:to>
    <xdr:sp macro="" textlink="">
      <xdr:nvSpPr>
        <xdr:cNvPr id="16" name="Line 21"/>
        <xdr:cNvSpPr>
          <a:spLocks noChangeShapeType="1"/>
        </xdr:cNvSpPr>
      </xdr:nvSpPr>
      <xdr:spPr bwMode="auto">
        <a:xfrm flipH="1">
          <a:off x="1762125" y="4276725"/>
          <a:ext cx="1790700" cy="8953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10</xdr:col>
      <xdr:colOff>200025</xdr:colOff>
      <xdr:row>25</xdr:row>
      <xdr:rowOff>0</xdr:rowOff>
    </xdr:from>
    <xdr:to>
      <xdr:col>12</xdr:col>
      <xdr:colOff>19050</xdr:colOff>
      <xdr:row>30</xdr:row>
      <xdr:rowOff>19050</xdr:rowOff>
    </xdr:to>
    <xdr:sp macro="" textlink="">
      <xdr:nvSpPr>
        <xdr:cNvPr id="17" name="Line 22"/>
        <xdr:cNvSpPr>
          <a:spLocks noChangeShapeType="1"/>
        </xdr:cNvSpPr>
      </xdr:nvSpPr>
      <xdr:spPr bwMode="auto">
        <a:xfrm>
          <a:off x="3724275" y="4286250"/>
          <a:ext cx="523875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25</xdr:row>
      <xdr:rowOff>9525</xdr:rowOff>
    </xdr:from>
    <xdr:to>
      <xdr:col>12</xdr:col>
      <xdr:colOff>342900</xdr:colOff>
      <xdr:row>30</xdr:row>
      <xdr:rowOff>0</xdr:rowOff>
    </xdr:to>
    <xdr:sp macro="" textlink="">
      <xdr:nvSpPr>
        <xdr:cNvPr id="19" name="Line 24"/>
        <xdr:cNvSpPr>
          <a:spLocks noChangeShapeType="1"/>
        </xdr:cNvSpPr>
      </xdr:nvSpPr>
      <xdr:spPr bwMode="auto">
        <a:xfrm flipH="1">
          <a:off x="3171825" y="4295775"/>
          <a:ext cx="140017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13</xdr:col>
      <xdr:colOff>180975</xdr:colOff>
      <xdr:row>25</xdr:row>
      <xdr:rowOff>9525</xdr:rowOff>
    </xdr:from>
    <xdr:to>
      <xdr:col>15</xdr:col>
      <xdr:colOff>28575</xdr:colOff>
      <xdr:row>30</xdr:row>
      <xdr:rowOff>28575</xdr:rowOff>
    </xdr:to>
    <xdr:sp macro="" textlink="">
      <xdr:nvSpPr>
        <xdr:cNvPr id="20" name="Line 25"/>
        <xdr:cNvSpPr>
          <a:spLocks noChangeShapeType="1"/>
        </xdr:cNvSpPr>
      </xdr:nvSpPr>
      <xdr:spPr bwMode="auto">
        <a:xfrm>
          <a:off x="4762500" y="4295775"/>
          <a:ext cx="55245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12</xdr:col>
      <xdr:colOff>333375</xdr:colOff>
      <xdr:row>25</xdr:row>
      <xdr:rowOff>0</xdr:rowOff>
    </xdr:from>
    <xdr:to>
      <xdr:col>16</xdr:col>
      <xdr:colOff>19050</xdr:colOff>
      <xdr:row>30</xdr:row>
      <xdr:rowOff>28575</xdr:rowOff>
    </xdr:to>
    <xdr:sp macro="" textlink="">
      <xdr:nvSpPr>
        <xdr:cNvPr id="22" name="Line 27"/>
        <xdr:cNvSpPr>
          <a:spLocks noChangeShapeType="1"/>
        </xdr:cNvSpPr>
      </xdr:nvSpPr>
      <xdr:spPr bwMode="auto">
        <a:xfrm flipH="1">
          <a:off x="4562475" y="4286250"/>
          <a:ext cx="1095375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15</xdr:col>
      <xdr:colOff>333375</xdr:colOff>
      <xdr:row>25</xdr:row>
      <xdr:rowOff>0</xdr:rowOff>
    </xdr:from>
    <xdr:to>
      <xdr:col>19</xdr:col>
      <xdr:colOff>19050</xdr:colOff>
      <xdr:row>30</xdr:row>
      <xdr:rowOff>28575</xdr:rowOff>
    </xdr:to>
    <xdr:sp macro="" textlink="">
      <xdr:nvSpPr>
        <xdr:cNvPr id="24" name="Line 29"/>
        <xdr:cNvSpPr>
          <a:spLocks noChangeShapeType="1"/>
        </xdr:cNvSpPr>
      </xdr:nvSpPr>
      <xdr:spPr bwMode="auto">
        <a:xfrm flipH="1">
          <a:off x="5619750" y="4286250"/>
          <a:ext cx="1095375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19</xdr:col>
      <xdr:colOff>9525</xdr:colOff>
      <xdr:row>25</xdr:row>
      <xdr:rowOff>0</xdr:rowOff>
    </xdr:from>
    <xdr:to>
      <xdr:col>19</xdr:col>
      <xdr:colOff>161925</xdr:colOff>
      <xdr:row>30</xdr:row>
      <xdr:rowOff>19050</xdr:rowOff>
    </xdr:to>
    <xdr:sp macro="" textlink="">
      <xdr:nvSpPr>
        <xdr:cNvPr id="25" name="Line 30"/>
        <xdr:cNvSpPr>
          <a:spLocks noChangeShapeType="1"/>
        </xdr:cNvSpPr>
      </xdr:nvSpPr>
      <xdr:spPr bwMode="auto">
        <a:xfrm flipH="1">
          <a:off x="6705600" y="4286250"/>
          <a:ext cx="15240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22</xdr:col>
      <xdr:colOff>342900</xdr:colOff>
      <xdr:row>25</xdr:row>
      <xdr:rowOff>9525</xdr:rowOff>
    </xdr:from>
    <xdr:to>
      <xdr:col>26</xdr:col>
      <xdr:colOff>9525</xdr:colOff>
      <xdr:row>30</xdr:row>
      <xdr:rowOff>9525</xdr:rowOff>
    </xdr:to>
    <xdr:sp macro="" textlink="">
      <xdr:nvSpPr>
        <xdr:cNvPr id="27" name="Line 33"/>
        <xdr:cNvSpPr>
          <a:spLocks noChangeShapeType="1"/>
        </xdr:cNvSpPr>
      </xdr:nvSpPr>
      <xdr:spPr bwMode="auto">
        <a:xfrm flipH="1">
          <a:off x="8096250" y="4295775"/>
          <a:ext cx="1076325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26</xdr:col>
      <xdr:colOff>190500</xdr:colOff>
      <xdr:row>24</xdr:row>
      <xdr:rowOff>161925</xdr:rowOff>
    </xdr:from>
    <xdr:to>
      <xdr:col>26</xdr:col>
      <xdr:colOff>333375</xdr:colOff>
      <xdr:row>29</xdr:row>
      <xdr:rowOff>152400</xdr:rowOff>
    </xdr:to>
    <xdr:sp macro="" textlink="">
      <xdr:nvSpPr>
        <xdr:cNvPr id="28" name="Line 34"/>
        <xdr:cNvSpPr>
          <a:spLocks noChangeShapeType="1"/>
        </xdr:cNvSpPr>
      </xdr:nvSpPr>
      <xdr:spPr bwMode="auto">
        <a:xfrm>
          <a:off x="9353550" y="4276725"/>
          <a:ext cx="142875" cy="8477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4</xdr:col>
      <xdr:colOff>9525</xdr:colOff>
      <xdr:row>33</xdr:row>
      <xdr:rowOff>0</xdr:rowOff>
    </xdr:from>
    <xdr:to>
      <xdr:col>4</xdr:col>
      <xdr:colOff>342900</xdr:colOff>
      <xdr:row>38</xdr:row>
      <xdr:rowOff>9525</xdr:rowOff>
    </xdr:to>
    <xdr:sp macro="" textlink="">
      <xdr:nvSpPr>
        <xdr:cNvPr id="29" name="Line 35"/>
        <xdr:cNvSpPr>
          <a:spLocks noChangeShapeType="1"/>
        </xdr:cNvSpPr>
      </xdr:nvSpPr>
      <xdr:spPr bwMode="auto">
        <a:xfrm>
          <a:off x="1419225" y="5657850"/>
          <a:ext cx="333375" cy="86677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33</xdr:row>
      <xdr:rowOff>0</xdr:rowOff>
    </xdr:from>
    <xdr:to>
      <xdr:col>10</xdr:col>
      <xdr:colOff>28575</xdr:colOff>
      <xdr:row>38</xdr:row>
      <xdr:rowOff>19050</xdr:rowOff>
    </xdr:to>
    <xdr:sp macro="" textlink="">
      <xdr:nvSpPr>
        <xdr:cNvPr id="31" name="Line 37"/>
        <xdr:cNvSpPr>
          <a:spLocks noChangeShapeType="1"/>
        </xdr:cNvSpPr>
      </xdr:nvSpPr>
      <xdr:spPr bwMode="auto">
        <a:xfrm>
          <a:off x="2809875" y="5657850"/>
          <a:ext cx="74295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33</xdr:row>
      <xdr:rowOff>0</xdr:rowOff>
    </xdr:from>
    <xdr:to>
      <xdr:col>12</xdr:col>
      <xdr:colOff>0</xdr:colOff>
      <xdr:row>38</xdr:row>
      <xdr:rowOff>0</xdr:rowOff>
    </xdr:to>
    <xdr:sp macro="" textlink="">
      <xdr:nvSpPr>
        <xdr:cNvPr id="33" name="Line 39"/>
        <xdr:cNvSpPr>
          <a:spLocks noChangeShapeType="1"/>
        </xdr:cNvSpPr>
      </xdr:nvSpPr>
      <xdr:spPr bwMode="auto">
        <a:xfrm flipH="1">
          <a:off x="2114550" y="5657850"/>
          <a:ext cx="2114550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33</xdr:row>
      <xdr:rowOff>0</xdr:rowOff>
    </xdr:from>
    <xdr:to>
      <xdr:col>14</xdr:col>
      <xdr:colOff>342900</xdr:colOff>
      <xdr:row>37</xdr:row>
      <xdr:rowOff>161925</xdr:rowOff>
    </xdr:to>
    <xdr:sp macro="" textlink="">
      <xdr:nvSpPr>
        <xdr:cNvPr id="35" name="Line 43"/>
        <xdr:cNvSpPr>
          <a:spLocks noChangeShapeType="1"/>
        </xdr:cNvSpPr>
      </xdr:nvSpPr>
      <xdr:spPr bwMode="auto">
        <a:xfrm flipH="1">
          <a:off x="3876675" y="5657850"/>
          <a:ext cx="140017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13</xdr:col>
      <xdr:colOff>342900</xdr:colOff>
      <xdr:row>33</xdr:row>
      <xdr:rowOff>0</xdr:rowOff>
    </xdr:from>
    <xdr:to>
      <xdr:col>15</xdr:col>
      <xdr:colOff>180975</xdr:colOff>
      <xdr:row>38</xdr:row>
      <xdr:rowOff>0</xdr:rowOff>
    </xdr:to>
    <xdr:sp macro="" textlink="">
      <xdr:nvSpPr>
        <xdr:cNvPr id="36" name="Line 44"/>
        <xdr:cNvSpPr>
          <a:spLocks noChangeShapeType="1"/>
        </xdr:cNvSpPr>
      </xdr:nvSpPr>
      <xdr:spPr bwMode="auto">
        <a:xfrm flipH="1">
          <a:off x="4924425" y="5657850"/>
          <a:ext cx="542925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33</xdr:row>
      <xdr:rowOff>0</xdr:rowOff>
    </xdr:from>
    <xdr:to>
      <xdr:col>18</xdr:col>
      <xdr:colOff>28575</xdr:colOff>
      <xdr:row>37</xdr:row>
      <xdr:rowOff>161925</xdr:rowOff>
    </xdr:to>
    <xdr:sp macro="" textlink="">
      <xdr:nvSpPr>
        <xdr:cNvPr id="38" name="Line 46"/>
        <xdr:cNvSpPr>
          <a:spLocks noChangeShapeType="1"/>
        </xdr:cNvSpPr>
      </xdr:nvSpPr>
      <xdr:spPr bwMode="auto">
        <a:xfrm flipH="1">
          <a:off x="4933950" y="5657850"/>
          <a:ext cx="143827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17</xdr:col>
      <xdr:colOff>0</xdr:colOff>
      <xdr:row>33</xdr:row>
      <xdr:rowOff>0</xdr:rowOff>
    </xdr:from>
    <xdr:to>
      <xdr:col>22</xdr:col>
      <xdr:colOff>0</xdr:colOff>
      <xdr:row>38</xdr:row>
      <xdr:rowOff>28575</xdr:rowOff>
    </xdr:to>
    <xdr:sp macro="" textlink="">
      <xdr:nvSpPr>
        <xdr:cNvPr id="40" name="Line 48"/>
        <xdr:cNvSpPr>
          <a:spLocks noChangeShapeType="1"/>
        </xdr:cNvSpPr>
      </xdr:nvSpPr>
      <xdr:spPr bwMode="auto">
        <a:xfrm flipH="1">
          <a:off x="5991225" y="5657850"/>
          <a:ext cx="1762125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19</xdr:col>
      <xdr:colOff>333375</xdr:colOff>
      <xdr:row>33</xdr:row>
      <xdr:rowOff>9525</xdr:rowOff>
    </xdr:from>
    <xdr:to>
      <xdr:col>22</xdr:col>
      <xdr:colOff>152400</xdr:colOff>
      <xdr:row>38</xdr:row>
      <xdr:rowOff>28575</xdr:rowOff>
    </xdr:to>
    <xdr:sp macro="" textlink="">
      <xdr:nvSpPr>
        <xdr:cNvPr id="41" name="Line 49"/>
        <xdr:cNvSpPr>
          <a:spLocks noChangeShapeType="1"/>
        </xdr:cNvSpPr>
      </xdr:nvSpPr>
      <xdr:spPr bwMode="auto">
        <a:xfrm flipH="1">
          <a:off x="7029450" y="5667375"/>
          <a:ext cx="87630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19</xdr:col>
      <xdr:colOff>333375</xdr:colOff>
      <xdr:row>33</xdr:row>
      <xdr:rowOff>0</xdr:rowOff>
    </xdr:from>
    <xdr:to>
      <xdr:col>27</xdr:col>
      <xdr:colOff>9525</xdr:colOff>
      <xdr:row>38</xdr:row>
      <xdr:rowOff>0</xdr:rowOff>
    </xdr:to>
    <xdr:sp macro="" textlink="">
      <xdr:nvSpPr>
        <xdr:cNvPr id="42" name="Line 50"/>
        <xdr:cNvSpPr>
          <a:spLocks noChangeShapeType="1"/>
        </xdr:cNvSpPr>
      </xdr:nvSpPr>
      <xdr:spPr bwMode="auto">
        <a:xfrm flipH="1">
          <a:off x="7029450" y="5657850"/>
          <a:ext cx="2495550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26</xdr:col>
      <xdr:colOff>342900</xdr:colOff>
      <xdr:row>32</xdr:row>
      <xdr:rowOff>161925</xdr:rowOff>
    </xdr:from>
    <xdr:to>
      <xdr:col>28</xdr:col>
      <xdr:colOff>0</xdr:colOff>
      <xdr:row>37</xdr:row>
      <xdr:rowOff>161925</xdr:rowOff>
    </xdr:to>
    <xdr:sp macro="" textlink="">
      <xdr:nvSpPr>
        <xdr:cNvPr id="43" name="Line 51"/>
        <xdr:cNvSpPr>
          <a:spLocks noChangeShapeType="1"/>
        </xdr:cNvSpPr>
      </xdr:nvSpPr>
      <xdr:spPr bwMode="auto">
        <a:xfrm flipH="1">
          <a:off x="9505950" y="5648325"/>
          <a:ext cx="361950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41</xdr:row>
      <xdr:rowOff>0</xdr:rowOff>
    </xdr:from>
    <xdr:to>
      <xdr:col>10</xdr:col>
      <xdr:colOff>28575</xdr:colOff>
      <xdr:row>46</xdr:row>
      <xdr:rowOff>0</xdr:rowOff>
    </xdr:to>
    <xdr:sp macro="" textlink="">
      <xdr:nvSpPr>
        <xdr:cNvPr id="45" name="Line 53"/>
        <xdr:cNvSpPr>
          <a:spLocks noChangeShapeType="1"/>
        </xdr:cNvSpPr>
      </xdr:nvSpPr>
      <xdr:spPr bwMode="auto">
        <a:xfrm flipH="1">
          <a:off x="2457450" y="7029450"/>
          <a:ext cx="1095375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41</xdr:row>
      <xdr:rowOff>0</xdr:rowOff>
    </xdr:from>
    <xdr:to>
      <xdr:col>12</xdr:col>
      <xdr:colOff>342900</xdr:colOff>
      <xdr:row>46</xdr:row>
      <xdr:rowOff>9525</xdr:rowOff>
    </xdr:to>
    <xdr:sp macro="" textlink="">
      <xdr:nvSpPr>
        <xdr:cNvPr id="46" name="Line 54"/>
        <xdr:cNvSpPr>
          <a:spLocks noChangeShapeType="1"/>
        </xdr:cNvSpPr>
      </xdr:nvSpPr>
      <xdr:spPr bwMode="auto">
        <a:xfrm flipH="1">
          <a:off x="2457450" y="7029450"/>
          <a:ext cx="2114550" cy="86677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14</xdr:col>
      <xdr:colOff>342900</xdr:colOff>
      <xdr:row>41</xdr:row>
      <xdr:rowOff>0</xdr:rowOff>
    </xdr:from>
    <xdr:to>
      <xdr:col>16</xdr:col>
      <xdr:colOff>0</xdr:colOff>
      <xdr:row>46</xdr:row>
      <xdr:rowOff>28575</xdr:rowOff>
    </xdr:to>
    <xdr:sp macro="" textlink="">
      <xdr:nvSpPr>
        <xdr:cNvPr id="48" name="Line 56"/>
        <xdr:cNvSpPr>
          <a:spLocks noChangeShapeType="1"/>
        </xdr:cNvSpPr>
      </xdr:nvSpPr>
      <xdr:spPr bwMode="auto">
        <a:xfrm flipH="1">
          <a:off x="5276850" y="7029450"/>
          <a:ext cx="361950" cy="8858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41</xdr:row>
      <xdr:rowOff>0</xdr:rowOff>
    </xdr:from>
    <xdr:to>
      <xdr:col>19</xdr:col>
      <xdr:colOff>0</xdr:colOff>
      <xdr:row>46</xdr:row>
      <xdr:rowOff>38100</xdr:rowOff>
    </xdr:to>
    <xdr:sp macro="" textlink="">
      <xdr:nvSpPr>
        <xdr:cNvPr id="49" name="Line 57"/>
        <xdr:cNvSpPr>
          <a:spLocks noChangeShapeType="1"/>
        </xdr:cNvSpPr>
      </xdr:nvSpPr>
      <xdr:spPr bwMode="auto">
        <a:xfrm flipH="1">
          <a:off x="5638800" y="7029450"/>
          <a:ext cx="1057275" cy="8953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20</xdr:col>
      <xdr:colOff>9525</xdr:colOff>
      <xdr:row>41</xdr:row>
      <xdr:rowOff>9525</xdr:rowOff>
    </xdr:from>
    <xdr:to>
      <xdr:col>24</xdr:col>
      <xdr:colOff>9525</xdr:colOff>
      <xdr:row>46</xdr:row>
      <xdr:rowOff>38100</xdr:rowOff>
    </xdr:to>
    <xdr:sp macro="" textlink="">
      <xdr:nvSpPr>
        <xdr:cNvPr id="51" name="Line 59"/>
        <xdr:cNvSpPr>
          <a:spLocks noChangeShapeType="1"/>
        </xdr:cNvSpPr>
      </xdr:nvSpPr>
      <xdr:spPr bwMode="auto">
        <a:xfrm>
          <a:off x="7058025" y="7038975"/>
          <a:ext cx="1409700" cy="8858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24</xdr:col>
      <xdr:colOff>342900</xdr:colOff>
      <xdr:row>41</xdr:row>
      <xdr:rowOff>0</xdr:rowOff>
    </xdr:from>
    <xdr:to>
      <xdr:col>26</xdr:col>
      <xdr:colOff>0</xdr:colOff>
      <xdr:row>46</xdr:row>
      <xdr:rowOff>28575</xdr:rowOff>
    </xdr:to>
    <xdr:sp macro="" textlink="">
      <xdr:nvSpPr>
        <xdr:cNvPr id="52" name="Line 60"/>
        <xdr:cNvSpPr>
          <a:spLocks noChangeShapeType="1"/>
        </xdr:cNvSpPr>
      </xdr:nvSpPr>
      <xdr:spPr bwMode="auto">
        <a:xfrm flipH="1">
          <a:off x="8801100" y="7029450"/>
          <a:ext cx="361950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15</xdr:col>
      <xdr:colOff>190500</xdr:colOff>
      <xdr:row>49</xdr:row>
      <xdr:rowOff>9525</xdr:rowOff>
    </xdr:from>
    <xdr:to>
      <xdr:col>15</xdr:col>
      <xdr:colOff>190500</xdr:colOff>
      <xdr:row>50</xdr:row>
      <xdr:rowOff>161925</xdr:rowOff>
    </xdr:to>
    <xdr:sp macro="" textlink="">
      <xdr:nvSpPr>
        <xdr:cNvPr id="54" name="Line 62"/>
        <xdr:cNvSpPr>
          <a:spLocks noChangeShapeType="1"/>
        </xdr:cNvSpPr>
      </xdr:nvSpPr>
      <xdr:spPr bwMode="auto">
        <a:xfrm>
          <a:off x="5476875" y="8410575"/>
          <a:ext cx="0" cy="3238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49</xdr:row>
      <xdr:rowOff>9525</xdr:rowOff>
    </xdr:from>
    <xdr:to>
      <xdr:col>24</xdr:col>
      <xdr:colOff>0</xdr:colOff>
      <xdr:row>52</xdr:row>
      <xdr:rowOff>0</xdr:rowOff>
    </xdr:to>
    <xdr:sp macro="" textlink="">
      <xdr:nvSpPr>
        <xdr:cNvPr id="55" name="Line 63"/>
        <xdr:cNvSpPr>
          <a:spLocks noChangeShapeType="1"/>
        </xdr:cNvSpPr>
      </xdr:nvSpPr>
      <xdr:spPr bwMode="auto">
        <a:xfrm flipH="1">
          <a:off x="5638800" y="8410575"/>
          <a:ext cx="2819400" cy="504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11</xdr:row>
      <xdr:rowOff>0</xdr:rowOff>
    </xdr:from>
    <xdr:to>
      <xdr:col>24</xdr:col>
      <xdr:colOff>0</xdr:colOff>
      <xdr:row>13</xdr:row>
      <xdr:rowOff>161925</xdr:rowOff>
    </xdr:to>
    <xdr:sp macro="" textlink="">
      <xdr:nvSpPr>
        <xdr:cNvPr id="3" name="Line 7"/>
        <xdr:cNvSpPr>
          <a:spLocks noChangeShapeType="1"/>
        </xdr:cNvSpPr>
      </xdr:nvSpPr>
      <xdr:spPr bwMode="auto">
        <a:xfrm>
          <a:off x="5638800" y="1885950"/>
          <a:ext cx="2819400" cy="504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11</xdr:row>
      <xdr:rowOff>0</xdr:rowOff>
    </xdr:from>
    <xdr:to>
      <xdr:col>15</xdr:col>
      <xdr:colOff>0</xdr:colOff>
      <xdr:row>13</xdr:row>
      <xdr:rowOff>161925</xdr:rowOff>
    </xdr:to>
    <xdr:sp macro="" textlink="">
      <xdr:nvSpPr>
        <xdr:cNvPr id="4" name="Line 8"/>
        <xdr:cNvSpPr>
          <a:spLocks noChangeShapeType="1"/>
        </xdr:cNvSpPr>
      </xdr:nvSpPr>
      <xdr:spPr bwMode="auto">
        <a:xfrm flipH="1">
          <a:off x="2466975" y="1885950"/>
          <a:ext cx="2819400" cy="504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17</xdr:row>
      <xdr:rowOff>0</xdr:rowOff>
    </xdr:from>
    <xdr:to>
      <xdr:col>6</xdr:col>
      <xdr:colOff>9525</xdr:colOff>
      <xdr:row>22</xdr:row>
      <xdr:rowOff>0</xdr:rowOff>
    </xdr:to>
    <xdr:sp macro="" textlink="">
      <xdr:nvSpPr>
        <xdr:cNvPr id="5" name="Line 9"/>
        <xdr:cNvSpPr>
          <a:spLocks noChangeShapeType="1"/>
        </xdr:cNvSpPr>
      </xdr:nvSpPr>
      <xdr:spPr bwMode="auto">
        <a:xfrm flipH="1">
          <a:off x="1771650" y="2914650"/>
          <a:ext cx="352425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17</xdr:row>
      <xdr:rowOff>9525</xdr:rowOff>
    </xdr:from>
    <xdr:to>
      <xdr:col>13</xdr:col>
      <xdr:colOff>28575</xdr:colOff>
      <xdr:row>22</xdr:row>
      <xdr:rowOff>9525</xdr:rowOff>
    </xdr:to>
    <xdr:sp macro="" textlink="">
      <xdr:nvSpPr>
        <xdr:cNvPr id="7" name="Line 11"/>
        <xdr:cNvSpPr>
          <a:spLocks noChangeShapeType="1"/>
        </xdr:cNvSpPr>
      </xdr:nvSpPr>
      <xdr:spPr bwMode="auto">
        <a:xfrm>
          <a:off x="2476500" y="2924175"/>
          <a:ext cx="2133600" cy="8572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17</xdr:row>
      <xdr:rowOff>9525</xdr:rowOff>
    </xdr:from>
    <xdr:to>
      <xdr:col>15</xdr:col>
      <xdr:colOff>0</xdr:colOff>
      <xdr:row>22</xdr:row>
      <xdr:rowOff>0</xdr:rowOff>
    </xdr:to>
    <xdr:sp macro="" textlink="">
      <xdr:nvSpPr>
        <xdr:cNvPr id="8" name="Line 12"/>
        <xdr:cNvSpPr>
          <a:spLocks noChangeShapeType="1"/>
        </xdr:cNvSpPr>
      </xdr:nvSpPr>
      <xdr:spPr bwMode="auto">
        <a:xfrm flipH="1">
          <a:off x="3867150" y="2924175"/>
          <a:ext cx="141922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17</xdr:row>
      <xdr:rowOff>0</xdr:rowOff>
    </xdr:from>
    <xdr:to>
      <xdr:col>19</xdr:col>
      <xdr:colOff>28575</xdr:colOff>
      <xdr:row>22</xdr:row>
      <xdr:rowOff>9525</xdr:rowOff>
    </xdr:to>
    <xdr:sp macro="" textlink="">
      <xdr:nvSpPr>
        <xdr:cNvPr id="10" name="Line 14"/>
        <xdr:cNvSpPr>
          <a:spLocks noChangeShapeType="1"/>
        </xdr:cNvSpPr>
      </xdr:nvSpPr>
      <xdr:spPr bwMode="auto">
        <a:xfrm>
          <a:off x="5648325" y="2914650"/>
          <a:ext cx="1076325" cy="8667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17</xdr:row>
      <xdr:rowOff>0</xdr:rowOff>
    </xdr:from>
    <xdr:to>
      <xdr:col>24</xdr:col>
      <xdr:colOff>0</xdr:colOff>
      <xdr:row>21</xdr:row>
      <xdr:rowOff>161925</xdr:rowOff>
    </xdr:to>
    <xdr:sp macro="" textlink="">
      <xdr:nvSpPr>
        <xdr:cNvPr id="11" name="Line 15"/>
        <xdr:cNvSpPr>
          <a:spLocks noChangeShapeType="1"/>
        </xdr:cNvSpPr>
      </xdr:nvSpPr>
      <xdr:spPr bwMode="auto">
        <a:xfrm flipH="1">
          <a:off x="4943475" y="2914650"/>
          <a:ext cx="351472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24</xdr:col>
      <xdr:colOff>342900</xdr:colOff>
      <xdr:row>16</xdr:row>
      <xdr:rowOff>161925</xdr:rowOff>
    </xdr:from>
    <xdr:to>
      <xdr:col>25</xdr:col>
      <xdr:colOff>342900</xdr:colOff>
      <xdr:row>22</xdr:row>
      <xdr:rowOff>0</xdr:rowOff>
    </xdr:to>
    <xdr:sp macro="" textlink="">
      <xdr:nvSpPr>
        <xdr:cNvPr id="13" name="Line 17"/>
        <xdr:cNvSpPr>
          <a:spLocks noChangeShapeType="1"/>
        </xdr:cNvSpPr>
      </xdr:nvSpPr>
      <xdr:spPr bwMode="auto">
        <a:xfrm>
          <a:off x="8801100" y="2905125"/>
          <a:ext cx="352425" cy="8667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25</xdr:row>
      <xdr:rowOff>9525</xdr:rowOff>
    </xdr:from>
    <xdr:to>
      <xdr:col>8</xdr:col>
      <xdr:colOff>28575</xdr:colOff>
      <xdr:row>30</xdr:row>
      <xdr:rowOff>28575</xdr:rowOff>
    </xdr:to>
    <xdr:sp macro="" textlink="">
      <xdr:nvSpPr>
        <xdr:cNvPr id="15" name="Line 20"/>
        <xdr:cNvSpPr>
          <a:spLocks noChangeShapeType="1"/>
        </xdr:cNvSpPr>
      </xdr:nvSpPr>
      <xdr:spPr bwMode="auto">
        <a:xfrm>
          <a:off x="2105025" y="4295775"/>
          <a:ext cx="742950" cy="87630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24</xdr:row>
      <xdr:rowOff>161925</xdr:rowOff>
    </xdr:from>
    <xdr:to>
      <xdr:col>10</xdr:col>
      <xdr:colOff>28575</xdr:colOff>
      <xdr:row>30</xdr:row>
      <xdr:rowOff>28575</xdr:rowOff>
    </xdr:to>
    <xdr:sp macro="" textlink="">
      <xdr:nvSpPr>
        <xdr:cNvPr id="16" name="Line 21"/>
        <xdr:cNvSpPr>
          <a:spLocks noChangeShapeType="1"/>
        </xdr:cNvSpPr>
      </xdr:nvSpPr>
      <xdr:spPr bwMode="auto">
        <a:xfrm flipH="1">
          <a:off x="1762125" y="4276725"/>
          <a:ext cx="1790700" cy="8953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15</xdr:col>
      <xdr:colOff>0</xdr:colOff>
      <xdr:row>30</xdr:row>
      <xdr:rowOff>0</xdr:rowOff>
    </xdr:to>
    <xdr:sp macro="" textlink="">
      <xdr:nvSpPr>
        <xdr:cNvPr id="18" name="Line 23"/>
        <xdr:cNvSpPr>
          <a:spLocks noChangeShapeType="1"/>
        </xdr:cNvSpPr>
      </xdr:nvSpPr>
      <xdr:spPr bwMode="auto">
        <a:xfrm>
          <a:off x="3876675" y="4286250"/>
          <a:ext cx="1409700" cy="8572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25</xdr:row>
      <xdr:rowOff>9525</xdr:rowOff>
    </xdr:from>
    <xdr:to>
      <xdr:col>12</xdr:col>
      <xdr:colOff>342900</xdr:colOff>
      <xdr:row>30</xdr:row>
      <xdr:rowOff>0</xdr:rowOff>
    </xdr:to>
    <xdr:sp macro="" textlink="">
      <xdr:nvSpPr>
        <xdr:cNvPr id="19" name="Line 24"/>
        <xdr:cNvSpPr>
          <a:spLocks noChangeShapeType="1"/>
        </xdr:cNvSpPr>
      </xdr:nvSpPr>
      <xdr:spPr bwMode="auto">
        <a:xfrm flipH="1">
          <a:off x="3171825" y="4295775"/>
          <a:ext cx="140017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13</xdr:col>
      <xdr:colOff>342900</xdr:colOff>
      <xdr:row>24</xdr:row>
      <xdr:rowOff>161925</xdr:rowOff>
    </xdr:from>
    <xdr:to>
      <xdr:col>22</xdr:col>
      <xdr:colOff>0</xdr:colOff>
      <xdr:row>30</xdr:row>
      <xdr:rowOff>28575</xdr:rowOff>
    </xdr:to>
    <xdr:sp macro="" textlink="">
      <xdr:nvSpPr>
        <xdr:cNvPr id="21" name="Line 26"/>
        <xdr:cNvSpPr>
          <a:spLocks noChangeShapeType="1"/>
        </xdr:cNvSpPr>
      </xdr:nvSpPr>
      <xdr:spPr bwMode="auto">
        <a:xfrm>
          <a:off x="4924425" y="4276725"/>
          <a:ext cx="2828925" cy="8953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12</xdr:col>
      <xdr:colOff>333375</xdr:colOff>
      <xdr:row>25</xdr:row>
      <xdr:rowOff>0</xdr:rowOff>
    </xdr:from>
    <xdr:to>
      <xdr:col>16</xdr:col>
      <xdr:colOff>19050</xdr:colOff>
      <xdr:row>30</xdr:row>
      <xdr:rowOff>28575</xdr:rowOff>
    </xdr:to>
    <xdr:sp macro="" textlink="">
      <xdr:nvSpPr>
        <xdr:cNvPr id="22" name="Line 27"/>
        <xdr:cNvSpPr>
          <a:spLocks noChangeShapeType="1"/>
        </xdr:cNvSpPr>
      </xdr:nvSpPr>
      <xdr:spPr bwMode="auto">
        <a:xfrm flipH="1">
          <a:off x="4562475" y="4286250"/>
          <a:ext cx="1095375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17</xdr:col>
      <xdr:colOff>9525</xdr:colOff>
      <xdr:row>25</xdr:row>
      <xdr:rowOff>9525</xdr:rowOff>
    </xdr:from>
    <xdr:to>
      <xdr:col>18</xdr:col>
      <xdr:colOff>9525</xdr:colOff>
      <xdr:row>30</xdr:row>
      <xdr:rowOff>0</xdr:rowOff>
    </xdr:to>
    <xdr:sp macro="" textlink="">
      <xdr:nvSpPr>
        <xdr:cNvPr id="23" name="Line 28"/>
        <xdr:cNvSpPr>
          <a:spLocks noChangeShapeType="1"/>
        </xdr:cNvSpPr>
      </xdr:nvSpPr>
      <xdr:spPr bwMode="auto">
        <a:xfrm>
          <a:off x="6000750" y="4295775"/>
          <a:ext cx="352425" cy="8477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15</xdr:col>
      <xdr:colOff>333375</xdr:colOff>
      <xdr:row>25</xdr:row>
      <xdr:rowOff>0</xdr:rowOff>
    </xdr:from>
    <xdr:to>
      <xdr:col>19</xdr:col>
      <xdr:colOff>19050</xdr:colOff>
      <xdr:row>30</xdr:row>
      <xdr:rowOff>28575</xdr:rowOff>
    </xdr:to>
    <xdr:sp macro="" textlink="">
      <xdr:nvSpPr>
        <xdr:cNvPr id="24" name="Line 29"/>
        <xdr:cNvSpPr>
          <a:spLocks noChangeShapeType="1"/>
        </xdr:cNvSpPr>
      </xdr:nvSpPr>
      <xdr:spPr bwMode="auto">
        <a:xfrm flipH="1">
          <a:off x="5619750" y="4286250"/>
          <a:ext cx="1095375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19</xdr:col>
      <xdr:colOff>342900</xdr:colOff>
      <xdr:row>25</xdr:row>
      <xdr:rowOff>0</xdr:rowOff>
    </xdr:from>
    <xdr:to>
      <xdr:col>27</xdr:col>
      <xdr:colOff>9525</xdr:colOff>
      <xdr:row>30</xdr:row>
      <xdr:rowOff>28575</xdr:rowOff>
    </xdr:to>
    <xdr:sp macro="" textlink="">
      <xdr:nvSpPr>
        <xdr:cNvPr id="26" name="Line 31"/>
        <xdr:cNvSpPr>
          <a:spLocks noChangeShapeType="1"/>
        </xdr:cNvSpPr>
      </xdr:nvSpPr>
      <xdr:spPr bwMode="auto">
        <a:xfrm>
          <a:off x="7038975" y="4286250"/>
          <a:ext cx="2486025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22</xdr:col>
      <xdr:colOff>342900</xdr:colOff>
      <xdr:row>25</xdr:row>
      <xdr:rowOff>9525</xdr:rowOff>
    </xdr:from>
    <xdr:to>
      <xdr:col>26</xdr:col>
      <xdr:colOff>9525</xdr:colOff>
      <xdr:row>30</xdr:row>
      <xdr:rowOff>9525</xdr:rowOff>
    </xdr:to>
    <xdr:sp macro="" textlink="">
      <xdr:nvSpPr>
        <xdr:cNvPr id="27" name="Line 33"/>
        <xdr:cNvSpPr>
          <a:spLocks noChangeShapeType="1"/>
        </xdr:cNvSpPr>
      </xdr:nvSpPr>
      <xdr:spPr bwMode="auto">
        <a:xfrm flipH="1">
          <a:off x="8096250" y="4295775"/>
          <a:ext cx="1076325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32</xdr:row>
      <xdr:rowOff>152400</xdr:rowOff>
    </xdr:from>
    <xdr:to>
      <xdr:col>10</xdr:col>
      <xdr:colOff>28575</xdr:colOff>
      <xdr:row>38</xdr:row>
      <xdr:rowOff>28575</xdr:rowOff>
    </xdr:to>
    <xdr:sp macro="" textlink="">
      <xdr:nvSpPr>
        <xdr:cNvPr id="30" name="Line 36"/>
        <xdr:cNvSpPr>
          <a:spLocks noChangeShapeType="1"/>
        </xdr:cNvSpPr>
      </xdr:nvSpPr>
      <xdr:spPr bwMode="auto">
        <a:xfrm>
          <a:off x="1752600" y="5638800"/>
          <a:ext cx="1800225" cy="9048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33</xdr:row>
      <xdr:rowOff>0</xdr:rowOff>
    </xdr:from>
    <xdr:to>
      <xdr:col>16</xdr:col>
      <xdr:colOff>28575</xdr:colOff>
      <xdr:row>38</xdr:row>
      <xdr:rowOff>28575</xdr:rowOff>
    </xdr:to>
    <xdr:sp macro="" textlink="">
      <xdr:nvSpPr>
        <xdr:cNvPr id="32" name="Line 38"/>
        <xdr:cNvSpPr>
          <a:spLocks noChangeShapeType="1"/>
        </xdr:cNvSpPr>
      </xdr:nvSpPr>
      <xdr:spPr bwMode="auto">
        <a:xfrm>
          <a:off x="3171825" y="5657850"/>
          <a:ext cx="2495550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33</xdr:row>
      <xdr:rowOff>0</xdr:rowOff>
    </xdr:from>
    <xdr:to>
      <xdr:col>12</xdr:col>
      <xdr:colOff>0</xdr:colOff>
      <xdr:row>38</xdr:row>
      <xdr:rowOff>0</xdr:rowOff>
    </xdr:to>
    <xdr:sp macro="" textlink="">
      <xdr:nvSpPr>
        <xdr:cNvPr id="33" name="Line 39"/>
        <xdr:cNvSpPr>
          <a:spLocks noChangeShapeType="1"/>
        </xdr:cNvSpPr>
      </xdr:nvSpPr>
      <xdr:spPr bwMode="auto">
        <a:xfrm flipH="1">
          <a:off x="2114550" y="5657850"/>
          <a:ext cx="2114550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12</xdr:col>
      <xdr:colOff>200025</xdr:colOff>
      <xdr:row>33</xdr:row>
      <xdr:rowOff>9525</xdr:rowOff>
    </xdr:from>
    <xdr:to>
      <xdr:col>12</xdr:col>
      <xdr:colOff>342900</xdr:colOff>
      <xdr:row>38</xdr:row>
      <xdr:rowOff>0</xdr:rowOff>
    </xdr:to>
    <xdr:sp macro="" textlink="">
      <xdr:nvSpPr>
        <xdr:cNvPr id="34" name="Line 42"/>
        <xdr:cNvSpPr>
          <a:spLocks noChangeShapeType="1"/>
        </xdr:cNvSpPr>
      </xdr:nvSpPr>
      <xdr:spPr bwMode="auto">
        <a:xfrm>
          <a:off x="4429125" y="5667375"/>
          <a:ext cx="142875" cy="8477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33</xdr:row>
      <xdr:rowOff>0</xdr:rowOff>
    </xdr:from>
    <xdr:to>
      <xdr:col>14</xdr:col>
      <xdr:colOff>342900</xdr:colOff>
      <xdr:row>37</xdr:row>
      <xdr:rowOff>161925</xdr:rowOff>
    </xdr:to>
    <xdr:sp macro="" textlink="">
      <xdr:nvSpPr>
        <xdr:cNvPr id="35" name="Line 43"/>
        <xdr:cNvSpPr>
          <a:spLocks noChangeShapeType="1"/>
        </xdr:cNvSpPr>
      </xdr:nvSpPr>
      <xdr:spPr bwMode="auto">
        <a:xfrm flipH="1">
          <a:off x="3876675" y="5657850"/>
          <a:ext cx="140017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33</xdr:row>
      <xdr:rowOff>9525</xdr:rowOff>
    </xdr:from>
    <xdr:to>
      <xdr:col>19</xdr:col>
      <xdr:colOff>28575</xdr:colOff>
      <xdr:row>38</xdr:row>
      <xdr:rowOff>9525</xdr:rowOff>
    </xdr:to>
    <xdr:sp macro="" textlink="">
      <xdr:nvSpPr>
        <xdr:cNvPr id="37" name="Line 45"/>
        <xdr:cNvSpPr>
          <a:spLocks noChangeShapeType="1"/>
        </xdr:cNvSpPr>
      </xdr:nvSpPr>
      <xdr:spPr bwMode="auto">
        <a:xfrm>
          <a:off x="5648325" y="5667375"/>
          <a:ext cx="1076325" cy="8572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33</xdr:row>
      <xdr:rowOff>0</xdr:rowOff>
    </xdr:from>
    <xdr:to>
      <xdr:col>18</xdr:col>
      <xdr:colOff>28575</xdr:colOff>
      <xdr:row>37</xdr:row>
      <xdr:rowOff>161925</xdr:rowOff>
    </xdr:to>
    <xdr:sp macro="" textlink="">
      <xdr:nvSpPr>
        <xdr:cNvPr id="38" name="Line 46"/>
        <xdr:cNvSpPr>
          <a:spLocks noChangeShapeType="1"/>
        </xdr:cNvSpPr>
      </xdr:nvSpPr>
      <xdr:spPr bwMode="auto">
        <a:xfrm flipH="1">
          <a:off x="4933950" y="5657850"/>
          <a:ext cx="1438275" cy="8477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33</xdr:row>
      <xdr:rowOff>0</xdr:rowOff>
    </xdr:from>
    <xdr:to>
      <xdr:col>26</xdr:col>
      <xdr:colOff>19050</xdr:colOff>
      <xdr:row>38</xdr:row>
      <xdr:rowOff>28575</xdr:rowOff>
    </xdr:to>
    <xdr:sp macro="" textlink="">
      <xdr:nvSpPr>
        <xdr:cNvPr id="39" name="Line 47"/>
        <xdr:cNvSpPr>
          <a:spLocks noChangeShapeType="1"/>
        </xdr:cNvSpPr>
      </xdr:nvSpPr>
      <xdr:spPr bwMode="auto">
        <a:xfrm>
          <a:off x="6686550" y="5657850"/>
          <a:ext cx="2495550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17</xdr:col>
      <xdr:colOff>0</xdr:colOff>
      <xdr:row>33</xdr:row>
      <xdr:rowOff>0</xdr:rowOff>
    </xdr:from>
    <xdr:to>
      <xdr:col>22</xdr:col>
      <xdr:colOff>0</xdr:colOff>
      <xdr:row>38</xdr:row>
      <xdr:rowOff>28575</xdr:rowOff>
    </xdr:to>
    <xdr:sp macro="" textlink="">
      <xdr:nvSpPr>
        <xdr:cNvPr id="40" name="Line 48"/>
        <xdr:cNvSpPr>
          <a:spLocks noChangeShapeType="1"/>
        </xdr:cNvSpPr>
      </xdr:nvSpPr>
      <xdr:spPr bwMode="auto">
        <a:xfrm flipH="1">
          <a:off x="5991225" y="5657850"/>
          <a:ext cx="1762125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19</xdr:col>
      <xdr:colOff>333375</xdr:colOff>
      <xdr:row>33</xdr:row>
      <xdr:rowOff>0</xdr:rowOff>
    </xdr:from>
    <xdr:to>
      <xdr:col>27</xdr:col>
      <xdr:colOff>9525</xdr:colOff>
      <xdr:row>38</xdr:row>
      <xdr:rowOff>0</xdr:rowOff>
    </xdr:to>
    <xdr:sp macro="" textlink="">
      <xdr:nvSpPr>
        <xdr:cNvPr id="42" name="Line 50"/>
        <xdr:cNvSpPr>
          <a:spLocks noChangeShapeType="1"/>
        </xdr:cNvSpPr>
      </xdr:nvSpPr>
      <xdr:spPr bwMode="auto">
        <a:xfrm flipH="1">
          <a:off x="7029450" y="5657850"/>
          <a:ext cx="2495550" cy="8572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41</xdr:row>
      <xdr:rowOff>9525</xdr:rowOff>
    </xdr:from>
    <xdr:to>
      <xdr:col>6</xdr:col>
      <xdr:colOff>0</xdr:colOff>
      <xdr:row>46</xdr:row>
      <xdr:rowOff>0</xdr:rowOff>
    </xdr:to>
    <xdr:sp macro="" textlink="">
      <xdr:nvSpPr>
        <xdr:cNvPr id="44" name="Line 52"/>
        <xdr:cNvSpPr>
          <a:spLocks noChangeShapeType="1"/>
        </xdr:cNvSpPr>
      </xdr:nvSpPr>
      <xdr:spPr bwMode="auto">
        <a:xfrm>
          <a:off x="1771650" y="7038975"/>
          <a:ext cx="342900" cy="8477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41</xdr:row>
      <xdr:rowOff>0</xdr:rowOff>
    </xdr:from>
    <xdr:to>
      <xdr:col>12</xdr:col>
      <xdr:colOff>342900</xdr:colOff>
      <xdr:row>46</xdr:row>
      <xdr:rowOff>9525</xdr:rowOff>
    </xdr:to>
    <xdr:sp macro="" textlink="">
      <xdr:nvSpPr>
        <xdr:cNvPr id="46" name="Line 54"/>
        <xdr:cNvSpPr>
          <a:spLocks noChangeShapeType="1"/>
        </xdr:cNvSpPr>
      </xdr:nvSpPr>
      <xdr:spPr bwMode="auto">
        <a:xfrm flipH="1">
          <a:off x="2457450" y="7029450"/>
          <a:ext cx="2114550" cy="86677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41</xdr:row>
      <xdr:rowOff>0</xdr:rowOff>
    </xdr:from>
    <xdr:to>
      <xdr:col>15</xdr:col>
      <xdr:colOff>0</xdr:colOff>
      <xdr:row>46</xdr:row>
      <xdr:rowOff>28575</xdr:rowOff>
    </xdr:to>
    <xdr:sp macro="" textlink="">
      <xdr:nvSpPr>
        <xdr:cNvPr id="47" name="Line 55"/>
        <xdr:cNvSpPr>
          <a:spLocks noChangeShapeType="1"/>
        </xdr:cNvSpPr>
      </xdr:nvSpPr>
      <xdr:spPr bwMode="auto">
        <a:xfrm>
          <a:off x="3876675" y="7029450"/>
          <a:ext cx="1409700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41</xdr:row>
      <xdr:rowOff>0</xdr:rowOff>
    </xdr:from>
    <xdr:to>
      <xdr:col>19</xdr:col>
      <xdr:colOff>0</xdr:colOff>
      <xdr:row>46</xdr:row>
      <xdr:rowOff>38100</xdr:rowOff>
    </xdr:to>
    <xdr:sp macro="" textlink="">
      <xdr:nvSpPr>
        <xdr:cNvPr id="49" name="Line 57"/>
        <xdr:cNvSpPr>
          <a:spLocks noChangeShapeType="1"/>
        </xdr:cNvSpPr>
      </xdr:nvSpPr>
      <xdr:spPr bwMode="auto">
        <a:xfrm flipH="1">
          <a:off x="5638800" y="7029450"/>
          <a:ext cx="1057275" cy="895350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41</xdr:row>
      <xdr:rowOff>0</xdr:rowOff>
    </xdr:from>
    <xdr:to>
      <xdr:col>23</xdr:col>
      <xdr:colOff>342900</xdr:colOff>
      <xdr:row>46</xdr:row>
      <xdr:rowOff>19050</xdr:rowOff>
    </xdr:to>
    <xdr:sp macro="" textlink="">
      <xdr:nvSpPr>
        <xdr:cNvPr id="50" name="Line 58"/>
        <xdr:cNvSpPr>
          <a:spLocks noChangeShapeType="1"/>
        </xdr:cNvSpPr>
      </xdr:nvSpPr>
      <xdr:spPr bwMode="auto">
        <a:xfrm>
          <a:off x="4933950" y="7029450"/>
          <a:ext cx="3514725" cy="87630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24</xdr:col>
      <xdr:colOff>342900</xdr:colOff>
      <xdr:row>41</xdr:row>
      <xdr:rowOff>0</xdr:rowOff>
    </xdr:from>
    <xdr:to>
      <xdr:col>26</xdr:col>
      <xdr:colOff>0</xdr:colOff>
      <xdr:row>46</xdr:row>
      <xdr:rowOff>28575</xdr:rowOff>
    </xdr:to>
    <xdr:sp macro="" textlink="">
      <xdr:nvSpPr>
        <xdr:cNvPr id="52" name="Line 60"/>
        <xdr:cNvSpPr>
          <a:spLocks noChangeShapeType="1"/>
        </xdr:cNvSpPr>
      </xdr:nvSpPr>
      <xdr:spPr bwMode="auto">
        <a:xfrm flipH="1">
          <a:off x="8801100" y="7029450"/>
          <a:ext cx="361950" cy="885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49</xdr:row>
      <xdr:rowOff>0</xdr:rowOff>
    </xdr:from>
    <xdr:to>
      <xdr:col>15</xdr:col>
      <xdr:colOff>0</xdr:colOff>
      <xdr:row>52</xdr:row>
      <xdr:rowOff>9525</xdr:rowOff>
    </xdr:to>
    <xdr:sp macro="" textlink="">
      <xdr:nvSpPr>
        <xdr:cNvPr id="53" name="Line 61"/>
        <xdr:cNvSpPr>
          <a:spLocks noChangeShapeType="1"/>
        </xdr:cNvSpPr>
      </xdr:nvSpPr>
      <xdr:spPr bwMode="auto">
        <a:xfrm>
          <a:off x="2476500" y="8401050"/>
          <a:ext cx="2809875" cy="5238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49</xdr:row>
      <xdr:rowOff>9525</xdr:rowOff>
    </xdr:from>
    <xdr:to>
      <xdr:col>24</xdr:col>
      <xdr:colOff>0</xdr:colOff>
      <xdr:row>52</xdr:row>
      <xdr:rowOff>0</xdr:rowOff>
    </xdr:to>
    <xdr:sp macro="" textlink="">
      <xdr:nvSpPr>
        <xdr:cNvPr id="55" name="Line 63"/>
        <xdr:cNvSpPr>
          <a:spLocks noChangeShapeType="1"/>
        </xdr:cNvSpPr>
      </xdr:nvSpPr>
      <xdr:spPr bwMode="auto">
        <a:xfrm flipH="1">
          <a:off x="5638800" y="8410575"/>
          <a:ext cx="2819400" cy="50482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161925</xdr:colOff>
      <xdr:row>11</xdr:row>
      <xdr:rowOff>9525</xdr:rowOff>
    </xdr:from>
    <xdr:to>
      <xdr:col>15</xdr:col>
      <xdr:colOff>161925</xdr:colOff>
      <xdr:row>12</xdr:row>
      <xdr:rowOff>161925</xdr:rowOff>
    </xdr:to>
    <xdr:sp macro="" textlink="">
      <xdr:nvSpPr>
        <xdr:cNvPr id="2" name="Line 6"/>
        <xdr:cNvSpPr>
          <a:spLocks noChangeShapeType="1"/>
        </xdr:cNvSpPr>
      </xdr:nvSpPr>
      <xdr:spPr bwMode="auto">
        <a:xfrm>
          <a:off x="5448300" y="1895475"/>
          <a:ext cx="0" cy="3238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11</xdr:row>
      <xdr:rowOff>0</xdr:rowOff>
    </xdr:from>
    <xdr:to>
      <xdr:col>24</xdr:col>
      <xdr:colOff>0</xdr:colOff>
      <xdr:row>13</xdr:row>
      <xdr:rowOff>161925</xdr:rowOff>
    </xdr:to>
    <xdr:sp macro="" textlink="">
      <xdr:nvSpPr>
        <xdr:cNvPr id="3" name="Line 7"/>
        <xdr:cNvSpPr>
          <a:spLocks noChangeShapeType="1"/>
        </xdr:cNvSpPr>
      </xdr:nvSpPr>
      <xdr:spPr bwMode="auto">
        <a:xfrm>
          <a:off x="5638800" y="1885950"/>
          <a:ext cx="2819400" cy="504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6</xdr:col>
      <xdr:colOff>219075</xdr:colOff>
      <xdr:row>17</xdr:row>
      <xdr:rowOff>9525</xdr:rowOff>
    </xdr:from>
    <xdr:to>
      <xdr:col>10</xdr:col>
      <xdr:colOff>9525</xdr:colOff>
      <xdr:row>22</xdr:row>
      <xdr:rowOff>0</xdr:rowOff>
    </xdr:to>
    <xdr:sp macro="" textlink="">
      <xdr:nvSpPr>
        <xdr:cNvPr id="6" name="Line 10"/>
        <xdr:cNvSpPr>
          <a:spLocks noChangeShapeType="1"/>
        </xdr:cNvSpPr>
      </xdr:nvSpPr>
      <xdr:spPr bwMode="auto">
        <a:xfrm>
          <a:off x="2333625" y="2924175"/>
          <a:ext cx="1200150" cy="8477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17</xdr:row>
      <xdr:rowOff>9525</xdr:rowOff>
    </xdr:from>
    <xdr:to>
      <xdr:col>13</xdr:col>
      <xdr:colOff>28575</xdr:colOff>
      <xdr:row>22</xdr:row>
      <xdr:rowOff>9525</xdr:rowOff>
    </xdr:to>
    <xdr:sp macro="" textlink="">
      <xdr:nvSpPr>
        <xdr:cNvPr id="7" name="Line 11"/>
        <xdr:cNvSpPr>
          <a:spLocks noChangeShapeType="1"/>
        </xdr:cNvSpPr>
      </xdr:nvSpPr>
      <xdr:spPr bwMode="auto">
        <a:xfrm>
          <a:off x="2476500" y="2924175"/>
          <a:ext cx="2133600" cy="8572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15</xdr:col>
      <xdr:colOff>152400</xdr:colOff>
      <xdr:row>17</xdr:row>
      <xdr:rowOff>9525</xdr:rowOff>
    </xdr:from>
    <xdr:to>
      <xdr:col>16</xdr:col>
      <xdr:colOff>28575</xdr:colOff>
      <xdr:row>22</xdr:row>
      <xdr:rowOff>0</xdr:rowOff>
    </xdr:to>
    <xdr:sp macro="" textlink="">
      <xdr:nvSpPr>
        <xdr:cNvPr id="9" name="Line 13"/>
        <xdr:cNvSpPr>
          <a:spLocks noChangeShapeType="1"/>
        </xdr:cNvSpPr>
      </xdr:nvSpPr>
      <xdr:spPr bwMode="auto">
        <a:xfrm>
          <a:off x="5438775" y="2924175"/>
          <a:ext cx="228600" cy="8477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17</xdr:row>
      <xdr:rowOff>0</xdr:rowOff>
    </xdr:from>
    <xdr:to>
      <xdr:col>19</xdr:col>
      <xdr:colOff>28575</xdr:colOff>
      <xdr:row>22</xdr:row>
      <xdr:rowOff>9525</xdr:rowOff>
    </xdr:to>
    <xdr:sp macro="" textlink="">
      <xdr:nvSpPr>
        <xdr:cNvPr id="10" name="Line 14"/>
        <xdr:cNvSpPr>
          <a:spLocks noChangeShapeType="1"/>
        </xdr:cNvSpPr>
      </xdr:nvSpPr>
      <xdr:spPr bwMode="auto">
        <a:xfrm>
          <a:off x="5648325" y="2914650"/>
          <a:ext cx="1076325" cy="8667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19</xdr:col>
      <xdr:colOff>342900</xdr:colOff>
      <xdr:row>17</xdr:row>
      <xdr:rowOff>9525</xdr:rowOff>
    </xdr:from>
    <xdr:to>
      <xdr:col>24</xdr:col>
      <xdr:colOff>171450</xdr:colOff>
      <xdr:row>22</xdr:row>
      <xdr:rowOff>28575</xdr:rowOff>
    </xdr:to>
    <xdr:sp macro="" textlink="">
      <xdr:nvSpPr>
        <xdr:cNvPr id="12" name="Line 16"/>
        <xdr:cNvSpPr>
          <a:spLocks noChangeShapeType="1"/>
        </xdr:cNvSpPr>
      </xdr:nvSpPr>
      <xdr:spPr bwMode="auto">
        <a:xfrm flipH="1">
          <a:off x="7038975" y="2924175"/>
          <a:ext cx="1590675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24</xdr:col>
      <xdr:colOff>342900</xdr:colOff>
      <xdr:row>16</xdr:row>
      <xdr:rowOff>161925</xdr:rowOff>
    </xdr:from>
    <xdr:to>
      <xdr:col>25</xdr:col>
      <xdr:colOff>342900</xdr:colOff>
      <xdr:row>22</xdr:row>
      <xdr:rowOff>0</xdr:rowOff>
    </xdr:to>
    <xdr:sp macro="" textlink="">
      <xdr:nvSpPr>
        <xdr:cNvPr id="13" name="Line 17"/>
        <xdr:cNvSpPr>
          <a:spLocks noChangeShapeType="1"/>
        </xdr:cNvSpPr>
      </xdr:nvSpPr>
      <xdr:spPr bwMode="auto">
        <a:xfrm>
          <a:off x="8801100" y="2905125"/>
          <a:ext cx="352425" cy="8667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25</xdr:row>
      <xdr:rowOff>0</xdr:rowOff>
    </xdr:from>
    <xdr:to>
      <xdr:col>5</xdr:col>
      <xdr:colOff>0</xdr:colOff>
      <xdr:row>30</xdr:row>
      <xdr:rowOff>0</xdr:rowOff>
    </xdr:to>
    <xdr:sp macro="" textlink="">
      <xdr:nvSpPr>
        <xdr:cNvPr id="14" name="Line 19"/>
        <xdr:cNvSpPr>
          <a:spLocks noChangeShapeType="1"/>
        </xdr:cNvSpPr>
      </xdr:nvSpPr>
      <xdr:spPr bwMode="auto">
        <a:xfrm flipH="1">
          <a:off x="1409700" y="4286250"/>
          <a:ext cx="352425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25</xdr:row>
      <xdr:rowOff>9525</xdr:rowOff>
    </xdr:from>
    <xdr:to>
      <xdr:col>8</xdr:col>
      <xdr:colOff>28575</xdr:colOff>
      <xdr:row>30</xdr:row>
      <xdr:rowOff>28575</xdr:rowOff>
    </xdr:to>
    <xdr:sp macro="" textlink="">
      <xdr:nvSpPr>
        <xdr:cNvPr id="15" name="Line 20"/>
        <xdr:cNvSpPr>
          <a:spLocks noChangeShapeType="1"/>
        </xdr:cNvSpPr>
      </xdr:nvSpPr>
      <xdr:spPr bwMode="auto">
        <a:xfrm>
          <a:off x="2105025" y="4295775"/>
          <a:ext cx="742950" cy="87630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10</xdr:col>
      <xdr:colOff>200025</xdr:colOff>
      <xdr:row>25</xdr:row>
      <xdr:rowOff>0</xdr:rowOff>
    </xdr:from>
    <xdr:to>
      <xdr:col>12</xdr:col>
      <xdr:colOff>19050</xdr:colOff>
      <xdr:row>30</xdr:row>
      <xdr:rowOff>19050</xdr:rowOff>
    </xdr:to>
    <xdr:sp macro="" textlink="">
      <xdr:nvSpPr>
        <xdr:cNvPr id="17" name="Line 22"/>
        <xdr:cNvSpPr>
          <a:spLocks noChangeShapeType="1"/>
        </xdr:cNvSpPr>
      </xdr:nvSpPr>
      <xdr:spPr bwMode="auto">
        <a:xfrm>
          <a:off x="3724275" y="4286250"/>
          <a:ext cx="523875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15</xdr:col>
      <xdr:colOff>0</xdr:colOff>
      <xdr:row>30</xdr:row>
      <xdr:rowOff>0</xdr:rowOff>
    </xdr:to>
    <xdr:sp macro="" textlink="">
      <xdr:nvSpPr>
        <xdr:cNvPr id="18" name="Line 23"/>
        <xdr:cNvSpPr>
          <a:spLocks noChangeShapeType="1"/>
        </xdr:cNvSpPr>
      </xdr:nvSpPr>
      <xdr:spPr bwMode="auto">
        <a:xfrm>
          <a:off x="3876675" y="4286250"/>
          <a:ext cx="1409700" cy="8572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13</xdr:col>
      <xdr:colOff>180975</xdr:colOff>
      <xdr:row>25</xdr:row>
      <xdr:rowOff>9525</xdr:rowOff>
    </xdr:from>
    <xdr:to>
      <xdr:col>15</xdr:col>
      <xdr:colOff>28575</xdr:colOff>
      <xdr:row>30</xdr:row>
      <xdr:rowOff>28575</xdr:rowOff>
    </xdr:to>
    <xdr:sp macro="" textlink="">
      <xdr:nvSpPr>
        <xdr:cNvPr id="20" name="Line 25"/>
        <xdr:cNvSpPr>
          <a:spLocks noChangeShapeType="1"/>
        </xdr:cNvSpPr>
      </xdr:nvSpPr>
      <xdr:spPr bwMode="auto">
        <a:xfrm>
          <a:off x="4762500" y="4295775"/>
          <a:ext cx="55245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13</xdr:col>
      <xdr:colOff>342900</xdr:colOff>
      <xdr:row>24</xdr:row>
      <xdr:rowOff>161925</xdr:rowOff>
    </xdr:from>
    <xdr:to>
      <xdr:col>22</xdr:col>
      <xdr:colOff>0</xdr:colOff>
      <xdr:row>30</xdr:row>
      <xdr:rowOff>28575</xdr:rowOff>
    </xdr:to>
    <xdr:sp macro="" textlink="">
      <xdr:nvSpPr>
        <xdr:cNvPr id="21" name="Line 26"/>
        <xdr:cNvSpPr>
          <a:spLocks noChangeShapeType="1"/>
        </xdr:cNvSpPr>
      </xdr:nvSpPr>
      <xdr:spPr bwMode="auto">
        <a:xfrm>
          <a:off x="4924425" y="4276725"/>
          <a:ext cx="2828925" cy="8953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17</xdr:col>
      <xdr:colOff>9525</xdr:colOff>
      <xdr:row>25</xdr:row>
      <xdr:rowOff>9525</xdr:rowOff>
    </xdr:from>
    <xdr:to>
      <xdr:col>18</xdr:col>
      <xdr:colOff>9525</xdr:colOff>
      <xdr:row>30</xdr:row>
      <xdr:rowOff>0</xdr:rowOff>
    </xdr:to>
    <xdr:sp macro="" textlink="">
      <xdr:nvSpPr>
        <xdr:cNvPr id="23" name="Line 28"/>
        <xdr:cNvSpPr>
          <a:spLocks noChangeShapeType="1"/>
        </xdr:cNvSpPr>
      </xdr:nvSpPr>
      <xdr:spPr bwMode="auto">
        <a:xfrm>
          <a:off x="6000750" y="4295775"/>
          <a:ext cx="352425" cy="8477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19</xdr:col>
      <xdr:colOff>9525</xdr:colOff>
      <xdr:row>25</xdr:row>
      <xdr:rowOff>0</xdr:rowOff>
    </xdr:from>
    <xdr:to>
      <xdr:col>19</xdr:col>
      <xdr:colOff>161925</xdr:colOff>
      <xdr:row>30</xdr:row>
      <xdr:rowOff>19050</xdr:rowOff>
    </xdr:to>
    <xdr:sp macro="" textlink="">
      <xdr:nvSpPr>
        <xdr:cNvPr id="25" name="Line 30"/>
        <xdr:cNvSpPr>
          <a:spLocks noChangeShapeType="1"/>
        </xdr:cNvSpPr>
      </xdr:nvSpPr>
      <xdr:spPr bwMode="auto">
        <a:xfrm flipH="1">
          <a:off x="6705600" y="4286250"/>
          <a:ext cx="15240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19</xdr:col>
      <xdr:colOff>342900</xdr:colOff>
      <xdr:row>25</xdr:row>
      <xdr:rowOff>0</xdr:rowOff>
    </xdr:from>
    <xdr:to>
      <xdr:col>27</xdr:col>
      <xdr:colOff>9525</xdr:colOff>
      <xdr:row>30</xdr:row>
      <xdr:rowOff>28575</xdr:rowOff>
    </xdr:to>
    <xdr:sp macro="" textlink="">
      <xdr:nvSpPr>
        <xdr:cNvPr id="26" name="Line 31"/>
        <xdr:cNvSpPr>
          <a:spLocks noChangeShapeType="1"/>
        </xdr:cNvSpPr>
      </xdr:nvSpPr>
      <xdr:spPr bwMode="auto">
        <a:xfrm>
          <a:off x="7038975" y="4286250"/>
          <a:ext cx="2486025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26</xdr:col>
      <xdr:colOff>190500</xdr:colOff>
      <xdr:row>24</xdr:row>
      <xdr:rowOff>161925</xdr:rowOff>
    </xdr:from>
    <xdr:to>
      <xdr:col>26</xdr:col>
      <xdr:colOff>333375</xdr:colOff>
      <xdr:row>29</xdr:row>
      <xdr:rowOff>152400</xdr:rowOff>
    </xdr:to>
    <xdr:sp macro="" textlink="">
      <xdr:nvSpPr>
        <xdr:cNvPr id="28" name="Line 34"/>
        <xdr:cNvSpPr>
          <a:spLocks noChangeShapeType="1"/>
        </xdr:cNvSpPr>
      </xdr:nvSpPr>
      <xdr:spPr bwMode="auto">
        <a:xfrm>
          <a:off x="9353550" y="4276725"/>
          <a:ext cx="142875" cy="8477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4</xdr:col>
      <xdr:colOff>9525</xdr:colOff>
      <xdr:row>33</xdr:row>
      <xdr:rowOff>0</xdr:rowOff>
    </xdr:from>
    <xdr:to>
      <xdr:col>4</xdr:col>
      <xdr:colOff>342900</xdr:colOff>
      <xdr:row>38</xdr:row>
      <xdr:rowOff>9525</xdr:rowOff>
    </xdr:to>
    <xdr:sp macro="" textlink="">
      <xdr:nvSpPr>
        <xdr:cNvPr id="29" name="Line 35"/>
        <xdr:cNvSpPr>
          <a:spLocks noChangeShapeType="1"/>
        </xdr:cNvSpPr>
      </xdr:nvSpPr>
      <xdr:spPr bwMode="auto">
        <a:xfrm>
          <a:off x="1419225" y="5657850"/>
          <a:ext cx="333375" cy="86677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32</xdr:row>
      <xdr:rowOff>152400</xdr:rowOff>
    </xdr:from>
    <xdr:to>
      <xdr:col>10</xdr:col>
      <xdr:colOff>28575</xdr:colOff>
      <xdr:row>38</xdr:row>
      <xdr:rowOff>28575</xdr:rowOff>
    </xdr:to>
    <xdr:sp macro="" textlink="">
      <xdr:nvSpPr>
        <xdr:cNvPr id="30" name="Line 36"/>
        <xdr:cNvSpPr>
          <a:spLocks noChangeShapeType="1"/>
        </xdr:cNvSpPr>
      </xdr:nvSpPr>
      <xdr:spPr bwMode="auto">
        <a:xfrm>
          <a:off x="1752600" y="5638800"/>
          <a:ext cx="1800225" cy="9048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33</xdr:row>
      <xdr:rowOff>0</xdr:rowOff>
    </xdr:from>
    <xdr:to>
      <xdr:col>10</xdr:col>
      <xdr:colOff>28575</xdr:colOff>
      <xdr:row>38</xdr:row>
      <xdr:rowOff>19050</xdr:rowOff>
    </xdr:to>
    <xdr:sp macro="" textlink="">
      <xdr:nvSpPr>
        <xdr:cNvPr id="31" name="Line 37"/>
        <xdr:cNvSpPr>
          <a:spLocks noChangeShapeType="1"/>
        </xdr:cNvSpPr>
      </xdr:nvSpPr>
      <xdr:spPr bwMode="auto">
        <a:xfrm>
          <a:off x="2809875" y="5657850"/>
          <a:ext cx="74295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33</xdr:row>
      <xdr:rowOff>0</xdr:rowOff>
    </xdr:from>
    <xdr:to>
      <xdr:col>16</xdr:col>
      <xdr:colOff>28575</xdr:colOff>
      <xdr:row>38</xdr:row>
      <xdr:rowOff>28575</xdr:rowOff>
    </xdr:to>
    <xdr:sp macro="" textlink="">
      <xdr:nvSpPr>
        <xdr:cNvPr id="32" name="Line 38"/>
        <xdr:cNvSpPr>
          <a:spLocks noChangeShapeType="1"/>
        </xdr:cNvSpPr>
      </xdr:nvSpPr>
      <xdr:spPr bwMode="auto">
        <a:xfrm>
          <a:off x="3171825" y="5657850"/>
          <a:ext cx="2495550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12</xdr:col>
      <xdr:colOff>200025</xdr:colOff>
      <xdr:row>33</xdr:row>
      <xdr:rowOff>9525</xdr:rowOff>
    </xdr:from>
    <xdr:to>
      <xdr:col>12</xdr:col>
      <xdr:colOff>342900</xdr:colOff>
      <xdr:row>38</xdr:row>
      <xdr:rowOff>0</xdr:rowOff>
    </xdr:to>
    <xdr:sp macro="" textlink="">
      <xdr:nvSpPr>
        <xdr:cNvPr id="34" name="Line 42"/>
        <xdr:cNvSpPr>
          <a:spLocks noChangeShapeType="1"/>
        </xdr:cNvSpPr>
      </xdr:nvSpPr>
      <xdr:spPr bwMode="auto">
        <a:xfrm>
          <a:off x="4429125" y="5667375"/>
          <a:ext cx="142875" cy="8477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13</xdr:col>
      <xdr:colOff>342900</xdr:colOff>
      <xdr:row>33</xdr:row>
      <xdr:rowOff>0</xdr:rowOff>
    </xdr:from>
    <xdr:to>
      <xdr:col>15</xdr:col>
      <xdr:colOff>180975</xdr:colOff>
      <xdr:row>38</xdr:row>
      <xdr:rowOff>0</xdr:rowOff>
    </xdr:to>
    <xdr:sp macro="" textlink="">
      <xdr:nvSpPr>
        <xdr:cNvPr id="36" name="Line 44"/>
        <xdr:cNvSpPr>
          <a:spLocks noChangeShapeType="1"/>
        </xdr:cNvSpPr>
      </xdr:nvSpPr>
      <xdr:spPr bwMode="auto">
        <a:xfrm flipH="1">
          <a:off x="4924425" y="5657850"/>
          <a:ext cx="542925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33</xdr:row>
      <xdr:rowOff>9525</xdr:rowOff>
    </xdr:from>
    <xdr:to>
      <xdr:col>19</xdr:col>
      <xdr:colOff>28575</xdr:colOff>
      <xdr:row>38</xdr:row>
      <xdr:rowOff>9525</xdr:rowOff>
    </xdr:to>
    <xdr:sp macro="" textlink="">
      <xdr:nvSpPr>
        <xdr:cNvPr id="37" name="Line 45"/>
        <xdr:cNvSpPr>
          <a:spLocks noChangeShapeType="1"/>
        </xdr:cNvSpPr>
      </xdr:nvSpPr>
      <xdr:spPr bwMode="auto">
        <a:xfrm>
          <a:off x="5648325" y="5667375"/>
          <a:ext cx="1076325" cy="85725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33</xdr:row>
      <xdr:rowOff>0</xdr:rowOff>
    </xdr:from>
    <xdr:to>
      <xdr:col>26</xdr:col>
      <xdr:colOff>19050</xdr:colOff>
      <xdr:row>38</xdr:row>
      <xdr:rowOff>28575</xdr:rowOff>
    </xdr:to>
    <xdr:sp macro="" textlink="">
      <xdr:nvSpPr>
        <xdr:cNvPr id="39" name="Line 47"/>
        <xdr:cNvSpPr>
          <a:spLocks noChangeShapeType="1"/>
        </xdr:cNvSpPr>
      </xdr:nvSpPr>
      <xdr:spPr bwMode="auto">
        <a:xfrm>
          <a:off x="6686550" y="5657850"/>
          <a:ext cx="2495550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19</xdr:col>
      <xdr:colOff>333375</xdr:colOff>
      <xdr:row>33</xdr:row>
      <xdr:rowOff>9525</xdr:rowOff>
    </xdr:from>
    <xdr:to>
      <xdr:col>22</xdr:col>
      <xdr:colOff>152400</xdr:colOff>
      <xdr:row>38</xdr:row>
      <xdr:rowOff>28575</xdr:rowOff>
    </xdr:to>
    <xdr:sp macro="" textlink="">
      <xdr:nvSpPr>
        <xdr:cNvPr id="41" name="Line 49"/>
        <xdr:cNvSpPr>
          <a:spLocks noChangeShapeType="1"/>
        </xdr:cNvSpPr>
      </xdr:nvSpPr>
      <xdr:spPr bwMode="auto">
        <a:xfrm flipH="1">
          <a:off x="7029450" y="5667375"/>
          <a:ext cx="876300" cy="87630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26</xdr:col>
      <xdr:colOff>342900</xdr:colOff>
      <xdr:row>32</xdr:row>
      <xdr:rowOff>161925</xdr:rowOff>
    </xdr:from>
    <xdr:to>
      <xdr:col>28</xdr:col>
      <xdr:colOff>0</xdr:colOff>
      <xdr:row>37</xdr:row>
      <xdr:rowOff>161925</xdr:rowOff>
    </xdr:to>
    <xdr:sp macro="" textlink="">
      <xdr:nvSpPr>
        <xdr:cNvPr id="43" name="Line 51"/>
        <xdr:cNvSpPr>
          <a:spLocks noChangeShapeType="1"/>
        </xdr:cNvSpPr>
      </xdr:nvSpPr>
      <xdr:spPr bwMode="auto">
        <a:xfrm flipH="1">
          <a:off x="9505950" y="5648325"/>
          <a:ext cx="361950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41</xdr:row>
      <xdr:rowOff>9525</xdr:rowOff>
    </xdr:from>
    <xdr:to>
      <xdr:col>6</xdr:col>
      <xdr:colOff>0</xdr:colOff>
      <xdr:row>46</xdr:row>
      <xdr:rowOff>0</xdr:rowOff>
    </xdr:to>
    <xdr:sp macro="" textlink="">
      <xdr:nvSpPr>
        <xdr:cNvPr id="44" name="Line 52"/>
        <xdr:cNvSpPr>
          <a:spLocks noChangeShapeType="1"/>
        </xdr:cNvSpPr>
      </xdr:nvSpPr>
      <xdr:spPr bwMode="auto">
        <a:xfrm>
          <a:off x="1771650" y="7038975"/>
          <a:ext cx="342900" cy="8477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41</xdr:row>
      <xdr:rowOff>0</xdr:rowOff>
    </xdr:from>
    <xdr:to>
      <xdr:col>10</xdr:col>
      <xdr:colOff>28575</xdr:colOff>
      <xdr:row>46</xdr:row>
      <xdr:rowOff>0</xdr:rowOff>
    </xdr:to>
    <xdr:sp macro="" textlink="">
      <xdr:nvSpPr>
        <xdr:cNvPr id="45" name="Line 53"/>
        <xdr:cNvSpPr>
          <a:spLocks noChangeShapeType="1"/>
        </xdr:cNvSpPr>
      </xdr:nvSpPr>
      <xdr:spPr bwMode="auto">
        <a:xfrm flipH="1">
          <a:off x="2457450" y="7029450"/>
          <a:ext cx="1095375" cy="8572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41</xdr:row>
      <xdr:rowOff>0</xdr:rowOff>
    </xdr:from>
    <xdr:to>
      <xdr:col>15</xdr:col>
      <xdr:colOff>0</xdr:colOff>
      <xdr:row>46</xdr:row>
      <xdr:rowOff>28575</xdr:rowOff>
    </xdr:to>
    <xdr:sp macro="" textlink="">
      <xdr:nvSpPr>
        <xdr:cNvPr id="47" name="Line 55"/>
        <xdr:cNvSpPr>
          <a:spLocks noChangeShapeType="1"/>
        </xdr:cNvSpPr>
      </xdr:nvSpPr>
      <xdr:spPr bwMode="auto">
        <a:xfrm>
          <a:off x="3876675" y="7029450"/>
          <a:ext cx="1409700" cy="88582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14</xdr:col>
      <xdr:colOff>342900</xdr:colOff>
      <xdr:row>41</xdr:row>
      <xdr:rowOff>0</xdr:rowOff>
    </xdr:from>
    <xdr:to>
      <xdr:col>16</xdr:col>
      <xdr:colOff>0</xdr:colOff>
      <xdr:row>46</xdr:row>
      <xdr:rowOff>28575</xdr:rowOff>
    </xdr:to>
    <xdr:sp macro="" textlink="">
      <xdr:nvSpPr>
        <xdr:cNvPr id="48" name="Line 56"/>
        <xdr:cNvSpPr>
          <a:spLocks noChangeShapeType="1"/>
        </xdr:cNvSpPr>
      </xdr:nvSpPr>
      <xdr:spPr bwMode="auto">
        <a:xfrm flipH="1">
          <a:off x="5276850" y="7029450"/>
          <a:ext cx="361950" cy="8858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41</xdr:row>
      <xdr:rowOff>0</xdr:rowOff>
    </xdr:from>
    <xdr:to>
      <xdr:col>23</xdr:col>
      <xdr:colOff>342900</xdr:colOff>
      <xdr:row>46</xdr:row>
      <xdr:rowOff>19050</xdr:rowOff>
    </xdr:to>
    <xdr:sp macro="" textlink="">
      <xdr:nvSpPr>
        <xdr:cNvPr id="50" name="Line 58"/>
        <xdr:cNvSpPr>
          <a:spLocks noChangeShapeType="1"/>
        </xdr:cNvSpPr>
      </xdr:nvSpPr>
      <xdr:spPr bwMode="auto">
        <a:xfrm>
          <a:off x="4933950" y="7029450"/>
          <a:ext cx="3514725" cy="876300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20</xdr:col>
      <xdr:colOff>9525</xdr:colOff>
      <xdr:row>41</xdr:row>
      <xdr:rowOff>9525</xdr:rowOff>
    </xdr:from>
    <xdr:to>
      <xdr:col>24</xdr:col>
      <xdr:colOff>9525</xdr:colOff>
      <xdr:row>46</xdr:row>
      <xdr:rowOff>38100</xdr:rowOff>
    </xdr:to>
    <xdr:sp macro="" textlink="">
      <xdr:nvSpPr>
        <xdr:cNvPr id="51" name="Line 59"/>
        <xdr:cNvSpPr>
          <a:spLocks noChangeShapeType="1"/>
        </xdr:cNvSpPr>
      </xdr:nvSpPr>
      <xdr:spPr bwMode="auto">
        <a:xfrm>
          <a:off x="7058025" y="7038975"/>
          <a:ext cx="1409700" cy="885825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49</xdr:row>
      <xdr:rowOff>0</xdr:rowOff>
    </xdr:from>
    <xdr:to>
      <xdr:col>15</xdr:col>
      <xdr:colOff>0</xdr:colOff>
      <xdr:row>52</xdr:row>
      <xdr:rowOff>9525</xdr:rowOff>
    </xdr:to>
    <xdr:sp macro="" textlink="">
      <xdr:nvSpPr>
        <xdr:cNvPr id="53" name="Line 61"/>
        <xdr:cNvSpPr>
          <a:spLocks noChangeShapeType="1"/>
        </xdr:cNvSpPr>
      </xdr:nvSpPr>
      <xdr:spPr bwMode="auto">
        <a:xfrm>
          <a:off x="2476500" y="8401050"/>
          <a:ext cx="2809875" cy="523875"/>
        </a:xfrm>
        <a:prstGeom prst="line">
          <a:avLst/>
        </a:prstGeom>
        <a:noFill/>
        <a:ln w="38100">
          <a:solidFill>
            <a:srgbClr val="FFFF00"/>
          </a:solidFill>
          <a:round/>
          <a:headEnd/>
          <a:tailEnd/>
        </a:ln>
      </xdr:spPr>
    </xdr:sp>
    <xdr:clientData/>
  </xdr:twoCellAnchor>
  <xdr:twoCellAnchor>
    <xdr:from>
      <xdr:col>15</xdr:col>
      <xdr:colOff>190500</xdr:colOff>
      <xdr:row>49</xdr:row>
      <xdr:rowOff>9525</xdr:rowOff>
    </xdr:from>
    <xdr:to>
      <xdr:col>15</xdr:col>
      <xdr:colOff>190500</xdr:colOff>
      <xdr:row>50</xdr:row>
      <xdr:rowOff>161925</xdr:rowOff>
    </xdr:to>
    <xdr:sp macro="" textlink="">
      <xdr:nvSpPr>
        <xdr:cNvPr id="54" name="Line 62"/>
        <xdr:cNvSpPr>
          <a:spLocks noChangeShapeType="1"/>
        </xdr:cNvSpPr>
      </xdr:nvSpPr>
      <xdr:spPr bwMode="auto">
        <a:xfrm>
          <a:off x="5476875" y="8410575"/>
          <a:ext cx="0" cy="323850"/>
        </a:xfrm>
        <a:prstGeom prst="line">
          <a:avLst/>
        </a:prstGeom>
        <a:noFill/>
        <a:ln w="38100">
          <a:solidFill>
            <a:srgbClr val="FF00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3"/>
  <sheetViews>
    <sheetView tabSelected="1" zoomScale="80" zoomScaleNormal="80" workbookViewId="0"/>
  </sheetViews>
  <sheetFormatPr defaultRowHeight="13.5" x14ac:dyDescent="0.15"/>
  <cols>
    <col min="1" max="55" width="5.625" customWidth="1"/>
  </cols>
  <sheetData>
    <row r="1" spans="1:30" x14ac:dyDescent="0.15">
      <c r="A1" s="6" t="s">
        <v>0</v>
      </c>
    </row>
    <row r="2" spans="1:30" x14ac:dyDescent="0.15">
      <c r="B2" s="6" t="s">
        <v>40</v>
      </c>
      <c r="C2" s="6" t="s">
        <v>2</v>
      </c>
      <c r="D2" s="6" t="s">
        <v>3</v>
      </c>
    </row>
    <row r="3" spans="1:30" x14ac:dyDescent="0.15">
      <c r="A3" t="s">
        <v>4</v>
      </c>
      <c r="B3" s="3" t="s">
        <v>296</v>
      </c>
      <c r="C3" s="3" t="s">
        <v>299</v>
      </c>
      <c r="D3" s="3" t="s">
        <v>298</v>
      </c>
    </row>
    <row r="4" spans="1:30" x14ac:dyDescent="0.15">
      <c r="A4" t="s">
        <v>5</v>
      </c>
      <c r="B4" s="3" t="s">
        <v>297</v>
      </c>
      <c r="C4" s="3" t="s">
        <v>8</v>
      </c>
      <c r="D4" s="3" t="s">
        <v>10</v>
      </c>
    </row>
    <row r="5" spans="1:30" x14ac:dyDescent="0.15">
      <c r="A5" t="s">
        <v>6</v>
      </c>
      <c r="B5" s="3" t="s">
        <v>298</v>
      </c>
      <c r="C5" s="3" t="s">
        <v>300</v>
      </c>
      <c r="D5" s="3" t="s">
        <v>8</v>
      </c>
    </row>
    <row r="6" spans="1:30" x14ac:dyDescent="0.15">
      <c r="B6" s="44"/>
      <c r="C6" s="44"/>
      <c r="D6" s="44"/>
    </row>
    <row r="7" spans="1:30" x14ac:dyDescent="0.15">
      <c r="A7" s="6" t="s">
        <v>17</v>
      </c>
    </row>
    <row r="8" spans="1:30" x14ac:dyDescent="0.15">
      <c r="B8" s="1">
        <v>1</v>
      </c>
      <c r="C8" s="1">
        <v>2</v>
      </c>
      <c r="D8" s="1">
        <v>3</v>
      </c>
      <c r="E8" s="1">
        <v>12</v>
      </c>
      <c r="F8" s="1">
        <v>13</v>
      </c>
      <c r="G8" s="1">
        <v>23</v>
      </c>
      <c r="H8" s="1" t="s">
        <v>46</v>
      </c>
    </row>
    <row r="9" spans="1:30" x14ac:dyDescent="0.15">
      <c r="A9" s="6" t="s">
        <v>21</v>
      </c>
      <c r="B9" s="3">
        <v>0</v>
      </c>
      <c r="C9" s="3">
        <v>0</v>
      </c>
      <c r="D9" s="3">
        <v>0</v>
      </c>
      <c r="E9" s="3">
        <v>1</v>
      </c>
      <c r="F9" s="3">
        <v>0</v>
      </c>
      <c r="G9" s="3">
        <v>1</v>
      </c>
      <c r="H9" s="3">
        <v>1</v>
      </c>
    </row>
    <row r="11" spans="1:30" x14ac:dyDescent="0.15">
      <c r="A11" s="6" t="s">
        <v>285</v>
      </c>
      <c r="D11" s="10">
        <v>111</v>
      </c>
      <c r="E11" s="11">
        <v>211</v>
      </c>
      <c r="F11" s="11">
        <v>121</v>
      </c>
      <c r="G11" s="11">
        <v>112</v>
      </c>
      <c r="H11" s="12">
        <v>311</v>
      </c>
      <c r="I11" s="12">
        <v>221</v>
      </c>
      <c r="J11" s="12">
        <v>212</v>
      </c>
      <c r="K11" s="12">
        <v>131</v>
      </c>
      <c r="L11" s="12">
        <v>122</v>
      </c>
      <c r="M11" s="12">
        <v>113</v>
      </c>
      <c r="N11" s="13">
        <v>321</v>
      </c>
      <c r="O11" s="13">
        <v>312</v>
      </c>
      <c r="P11" s="13">
        <v>231</v>
      </c>
      <c r="Q11" s="13">
        <v>222</v>
      </c>
      <c r="R11" s="13">
        <v>132</v>
      </c>
      <c r="S11" s="13">
        <v>213</v>
      </c>
      <c r="T11" s="13">
        <v>123</v>
      </c>
      <c r="U11" s="14">
        <v>331</v>
      </c>
      <c r="V11" s="14">
        <v>322</v>
      </c>
      <c r="W11" s="14">
        <v>232</v>
      </c>
      <c r="X11" s="14">
        <v>313</v>
      </c>
      <c r="Y11" s="14">
        <v>223</v>
      </c>
      <c r="Z11" s="14">
        <v>133</v>
      </c>
      <c r="AA11" s="15">
        <v>332</v>
      </c>
      <c r="AB11" s="15">
        <v>323</v>
      </c>
      <c r="AC11" s="15">
        <v>233</v>
      </c>
      <c r="AD11" s="16">
        <v>333</v>
      </c>
    </row>
    <row r="12" spans="1:30" x14ac:dyDescent="0.15">
      <c r="A12" s="8" t="s">
        <v>8</v>
      </c>
      <c r="B12" s="4">
        <f>TOTAL!C10</f>
        <v>0</v>
      </c>
      <c r="D12" s="4">
        <f>TOTAL!P9</f>
        <v>0</v>
      </c>
      <c r="E12" s="4">
        <f>TOTAL!G15</f>
        <v>0</v>
      </c>
      <c r="F12" s="4">
        <f>TOTAL!P15</f>
        <v>1</v>
      </c>
      <c r="G12" s="4">
        <f>TOTAL!Y15</f>
        <v>0</v>
      </c>
      <c r="H12" s="4">
        <f>TOTAL!F23</f>
        <v>0</v>
      </c>
      <c r="I12" s="4">
        <f>TOTAL!K23</f>
        <v>0</v>
      </c>
      <c r="J12" s="4">
        <f>TOTAL!N23</f>
        <v>0</v>
      </c>
      <c r="K12" s="4">
        <f>TOTAL!Q23</f>
        <v>1</v>
      </c>
      <c r="L12" s="4">
        <f>TOTAL!T23</f>
        <v>0</v>
      </c>
      <c r="M12" s="4">
        <f>TOTAL!AA23</f>
        <v>0</v>
      </c>
      <c r="N12" s="4">
        <f>TOTAL!E31</f>
        <v>0</v>
      </c>
      <c r="O12" s="4">
        <f>TOTAL!I31</f>
        <v>0</v>
      </c>
      <c r="P12" s="4">
        <f>TOTAL!M31</f>
        <v>0</v>
      </c>
      <c r="Q12" s="4">
        <f>TOTAL!P31</f>
        <v>0</v>
      </c>
      <c r="R12" s="4">
        <f>TOTAL!S31</f>
        <v>0</v>
      </c>
      <c r="S12" s="4">
        <f>TOTAL!W31</f>
        <v>0</v>
      </c>
      <c r="T12" s="4">
        <f>TOTAL!AB31</f>
        <v>0</v>
      </c>
      <c r="U12" s="4">
        <f>TOTAL!F39</f>
        <v>0</v>
      </c>
      <c r="V12" s="4">
        <f>TOTAL!K39</f>
        <v>0</v>
      </c>
      <c r="W12" s="4">
        <f>TOTAL!N39</f>
        <v>0</v>
      </c>
      <c r="X12" s="4">
        <f>TOTAL!Q39</f>
        <v>0</v>
      </c>
      <c r="Y12" s="4">
        <f>TOTAL!T39</f>
        <v>0</v>
      </c>
      <c r="Z12" s="4">
        <f>TOTAL!AA39</f>
        <v>0</v>
      </c>
      <c r="AA12" s="4">
        <f>TOTAL!G47</f>
        <v>0</v>
      </c>
      <c r="AB12" s="4">
        <f>TOTAL!P47</f>
        <v>0</v>
      </c>
      <c r="AC12" s="4">
        <f>TOTAL!Y47</f>
        <v>0</v>
      </c>
      <c r="AD12" s="4">
        <f>TOTAL!P53</f>
        <v>0</v>
      </c>
    </row>
    <row r="13" spans="1:30" x14ac:dyDescent="0.15">
      <c r="A13" s="41" t="s">
        <v>10</v>
      </c>
      <c r="B13" s="4">
        <f>TOTAL!C11</f>
        <v>1</v>
      </c>
      <c r="D13" s="4">
        <f>TOTAL!P10</f>
        <v>0</v>
      </c>
      <c r="E13" s="4">
        <f>TOTAL!G16</f>
        <v>1</v>
      </c>
      <c r="F13" s="4">
        <f>TOTAL!P16</f>
        <v>0</v>
      </c>
      <c r="G13" s="4">
        <f>TOTAL!Y16</f>
        <v>1</v>
      </c>
      <c r="H13" s="4">
        <f>TOTAL!F24</f>
        <v>1</v>
      </c>
      <c r="I13" s="4">
        <f>TOTAL!K24</f>
        <v>0</v>
      </c>
      <c r="J13" s="4">
        <f>TOTAL!N24</f>
        <v>1</v>
      </c>
      <c r="K13" s="4">
        <f>TOTAL!Q24</f>
        <v>0</v>
      </c>
      <c r="L13" s="4">
        <f>TOTAL!T24</f>
        <v>1</v>
      </c>
      <c r="M13" s="4">
        <f>TOTAL!AA24</f>
        <v>1</v>
      </c>
      <c r="N13" s="4">
        <f>TOTAL!E32</f>
        <v>0</v>
      </c>
      <c r="O13" s="4">
        <f>TOTAL!I32</f>
        <v>1</v>
      </c>
      <c r="P13" s="4">
        <f>TOTAL!M32</f>
        <v>0</v>
      </c>
      <c r="Q13" s="4">
        <f>TOTAL!P32</f>
        <v>1</v>
      </c>
      <c r="R13" s="4">
        <f>TOTAL!S32</f>
        <v>0</v>
      </c>
      <c r="S13" s="4">
        <f>TOTAL!W32</f>
        <v>1</v>
      </c>
      <c r="T13" s="4">
        <f>TOTAL!AB32</f>
        <v>1</v>
      </c>
      <c r="U13" s="4">
        <f>TOTAL!F40</f>
        <v>0</v>
      </c>
      <c r="V13" s="4">
        <f>TOTAL!K40</f>
        <v>1</v>
      </c>
      <c r="W13" s="4">
        <f>TOTAL!N40</f>
        <v>0</v>
      </c>
      <c r="X13" s="4">
        <f>TOTAL!Q40</f>
        <v>1</v>
      </c>
      <c r="Y13" s="4">
        <f>TOTAL!T40</f>
        <v>1</v>
      </c>
      <c r="Z13" s="4">
        <f>TOTAL!AA40</f>
        <v>0</v>
      </c>
      <c r="AA13" s="4">
        <f>TOTAL!G48</f>
        <v>0</v>
      </c>
      <c r="AB13" s="4">
        <f>TOTAL!P48</f>
        <v>1</v>
      </c>
      <c r="AC13" s="4">
        <f>TOTAL!Y48</f>
        <v>0</v>
      </c>
      <c r="AD13" s="4">
        <f>TOTAL!P54</f>
        <v>0</v>
      </c>
    </row>
    <row r="14" spans="1:30" x14ac:dyDescent="0.15">
      <c r="A14" s="8" t="s">
        <v>12</v>
      </c>
      <c r="B14" s="4">
        <f>TOTAL!C12</f>
        <v>0</v>
      </c>
      <c r="D14" s="4">
        <f>TOTAL!P11</f>
        <v>0</v>
      </c>
      <c r="E14" s="4">
        <f>TOTAL!G17</f>
        <v>0</v>
      </c>
      <c r="F14" s="4">
        <f>TOTAL!P17</f>
        <v>0</v>
      </c>
      <c r="G14" s="4">
        <f>TOTAL!Y17</f>
        <v>0</v>
      </c>
      <c r="H14" s="4">
        <f>TOTAL!F25</f>
        <v>0</v>
      </c>
      <c r="I14" s="4">
        <f>TOTAL!K25</f>
        <v>0</v>
      </c>
      <c r="J14" s="4">
        <f>TOTAL!N25</f>
        <v>0</v>
      </c>
      <c r="K14" s="4">
        <f>TOTAL!Q25</f>
        <v>0</v>
      </c>
      <c r="L14" s="4">
        <f>TOTAL!T25</f>
        <v>0</v>
      </c>
      <c r="M14" s="4">
        <f>TOTAL!AA25</f>
        <v>0</v>
      </c>
      <c r="N14" s="4">
        <f>TOTAL!E33</f>
        <v>0</v>
      </c>
      <c r="O14" s="4">
        <f>TOTAL!I33</f>
        <v>0</v>
      </c>
      <c r="P14" s="4">
        <f>TOTAL!M33</f>
        <v>0</v>
      </c>
      <c r="Q14" s="4">
        <f>TOTAL!P33</f>
        <v>0</v>
      </c>
      <c r="R14" s="4">
        <f>TOTAL!S33</f>
        <v>0</v>
      </c>
      <c r="S14" s="4">
        <f>TOTAL!W33</f>
        <v>0</v>
      </c>
      <c r="T14" s="4">
        <f>TOTAL!AB33</f>
        <v>0</v>
      </c>
      <c r="U14" s="4">
        <f>TOTAL!F41</f>
        <v>0</v>
      </c>
      <c r="V14" s="4">
        <f>TOTAL!K41</f>
        <v>0</v>
      </c>
      <c r="W14" s="4">
        <f>TOTAL!N41</f>
        <v>0</v>
      </c>
      <c r="X14" s="4">
        <f>TOTAL!Q41</f>
        <v>0</v>
      </c>
      <c r="Y14" s="4">
        <f>TOTAL!T41</f>
        <v>0</v>
      </c>
      <c r="Z14" s="4">
        <f>TOTAL!AA41</f>
        <v>0</v>
      </c>
      <c r="AA14" s="4">
        <f>TOTAL!G49</f>
        <v>0</v>
      </c>
      <c r="AB14" s="4">
        <f>TOTAL!P49</f>
        <v>0</v>
      </c>
      <c r="AC14" s="4">
        <f>TOTAL!Y49</f>
        <v>0</v>
      </c>
      <c r="AD14" s="4">
        <f>TOTAL!P55</f>
        <v>0</v>
      </c>
    </row>
    <row r="16" spans="1:30" x14ac:dyDescent="0.15">
      <c r="A16" s="45" t="s">
        <v>301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8" spans="1:13" x14ac:dyDescent="0.15">
      <c r="A18" s="6" t="s">
        <v>285</v>
      </c>
      <c r="D18" s="10">
        <v>111</v>
      </c>
      <c r="E18" s="11">
        <v>211</v>
      </c>
      <c r="F18" s="11">
        <v>121</v>
      </c>
      <c r="G18" s="11">
        <v>112</v>
      </c>
      <c r="H18" s="12">
        <v>311</v>
      </c>
      <c r="I18" s="12">
        <v>221</v>
      </c>
      <c r="J18" s="12">
        <v>212</v>
      </c>
      <c r="K18" s="12">
        <v>131</v>
      </c>
      <c r="L18" s="12">
        <v>122</v>
      </c>
    </row>
    <row r="19" spans="1:13" x14ac:dyDescent="0.15">
      <c r="A19" s="8" t="s">
        <v>8</v>
      </c>
      <c r="B19" s="4">
        <f>B12</f>
        <v>0</v>
      </c>
      <c r="D19" s="4">
        <f>D12</f>
        <v>0</v>
      </c>
      <c r="E19" s="4">
        <f t="shared" ref="E19:L19" si="0">E12</f>
        <v>0</v>
      </c>
      <c r="F19" s="4">
        <f t="shared" si="0"/>
        <v>1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4">
        <f t="shared" si="0"/>
        <v>1</v>
      </c>
      <c r="L19" s="4">
        <f t="shared" si="0"/>
        <v>0</v>
      </c>
    </row>
    <row r="20" spans="1:13" x14ac:dyDescent="0.15">
      <c r="A20" s="41" t="s">
        <v>10</v>
      </c>
      <c r="B20" s="4">
        <f t="shared" ref="B20:B21" si="1">B13</f>
        <v>1</v>
      </c>
      <c r="D20" s="4">
        <f t="shared" ref="D20:L21" si="2">D13</f>
        <v>0</v>
      </c>
      <c r="E20" s="4">
        <f t="shared" si="2"/>
        <v>1</v>
      </c>
      <c r="F20" s="4">
        <f t="shared" si="2"/>
        <v>0</v>
      </c>
      <c r="G20" s="4">
        <f t="shared" si="2"/>
        <v>1</v>
      </c>
      <c r="H20" s="4">
        <f t="shared" si="2"/>
        <v>1</v>
      </c>
      <c r="I20" s="4">
        <f t="shared" si="2"/>
        <v>0</v>
      </c>
      <c r="J20" s="4">
        <f t="shared" si="2"/>
        <v>1</v>
      </c>
      <c r="K20" s="4">
        <f t="shared" si="2"/>
        <v>0</v>
      </c>
      <c r="L20" s="4">
        <f t="shared" si="2"/>
        <v>1</v>
      </c>
    </row>
    <row r="21" spans="1:13" x14ac:dyDescent="0.15">
      <c r="A21" s="8" t="s">
        <v>12</v>
      </c>
      <c r="B21" s="4">
        <f t="shared" si="1"/>
        <v>0</v>
      </c>
      <c r="D21" s="4">
        <f t="shared" si="2"/>
        <v>0</v>
      </c>
      <c r="E21" s="4">
        <f t="shared" si="2"/>
        <v>0</v>
      </c>
      <c r="F21" s="4">
        <f t="shared" si="2"/>
        <v>0</v>
      </c>
      <c r="G21" s="4">
        <f t="shared" si="2"/>
        <v>0</v>
      </c>
      <c r="H21" s="4">
        <f t="shared" si="2"/>
        <v>0</v>
      </c>
      <c r="I21" s="4">
        <f t="shared" si="2"/>
        <v>0</v>
      </c>
      <c r="J21" s="4">
        <f t="shared" si="2"/>
        <v>0</v>
      </c>
      <c r="K21" s="4">
        <f t="shared" si="2"/>
        <v>0</v>
      </c>
      <c r="L21" s="4">
        <f t="shared" si="2"/>
        <v>0</v>
      </c>
    </row>
    <row r="22" spans="1:13" x14ac:dyDescent="0.15">
      <c r="D22" s="12">
        <v>113</v>
      </c>
      <c r="E22" s="13">
        <v>321</v>
      </c>
      <c r="F22" s="13">
        <v>312</v>
      </c>
      <c r="G22" s="13">
        <v>231</v>
      </c>
      <c r="H22" s="13">
        <v>222</v>
      </c>
      <c r="I22" s="13">
        <v>132</v>
      </c>
      <c r="J22" s="13">
        <v>213</v>
      </c>
      <c r="K22" s="13">
        <v>123</v>
      </c>
      <c r="L22" s="14">
        <v>331</v>
      </c>
    </row>
    <row r="23" spans="1:13" x14ac:dyDescent="0.15">
      <c r="D23" s="4">
        <f>M12</f>
        <v>0</v>
      </c>
      <c r="E23" s="4">
        <f t="shared" ref="E23:L25" si="3">N12</f>
        <v>0</v>
      </c>
      <c r="F23" s="4">
        <f t="shared" si="3"/>
        <v>0</v>
      </c>
      <c r="G23" s="4">
        <f t="shared" si="3"/>
        <v>0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4">
        <f t="shared" si="3"/>
        <v>0</v>
      </c>
      <c r="L23" s="4">
        <f t="shared" si="3"/>
        <v>0</v>
      </c>
    </row>
    <row r="24" spans="1:13" x14ac:dyDescent="0.15">
      <c r="D24" s="4">
        <f t="shared" ref="D24:D25" si="4">M13</f>
        <v>1</v>
      </c>
      <c r="E24" s="4">
        <f t="shared" si="3"/>
        <v>0</v>
      </c>
      <c r="F24" s="4">
        <f t="shared" si="3"/>
        <v>1</v>
      </c>
      <c r="G24" s="4">
        <f t="shared" si="3"/>
        <v>0</v>
      </c>
      <c r="H24" s="4">
        <f t="shared" si="3"/>
        <v>1</v>
      </c>
      <c r="I24" s="4">
        <f t="shared" si="3"/>
        <v>0</v>
      </c>
      <c r="J24" s="4">
        <f t="shared" si="3"/>
        <v>1</v>
      </c>
      <c r="K24" s="4">
        <f t="shared" si="3"/>
        <v>1</v>
      </c>
      <c r="L24" s="4">
        <f t="shared" si="3"/>
        <v>0</v>
      </c>
    </row>
    <row r="25" spans="1:13" x14ac:dyDescent="0.15">
      <c r="D25" s="4">
        <f t="shared" si="4"/>
        <v>0</v>
      </c>
      <c r="E25" s="4">
        <f t="shared" si="3"/>
        <v>0</v>
      </c>
      <c r="F25" s="4">
        <f t="shared" si="3"/>
        <v>0</v>
      </c>
      <c r="G25" s="4">
        <f t="shared" si="3"/>
        <v>0</v>
      </c>
      <c r="H25" s="4">
        <f t="shared" si="3"/>
        <v>0</v>
      </c>
      <c r="I25" s="4">
        <f t="shared" si="3"/>
        <v>0</v>
      </c>
      <c r="J25" s="4">
        <f t="shared" si="3"/>
        <v>0</v>
      </c>
      <c r="K25" s="4">
        <f t="shared" si="3"/>
        <v>0</v>
      </c>
      <c r="L25" s="4">
        <f t="shared" si="3"/>
        <v>0</v>
      </c>
    </row>
    <row r="26" spans="1:13" x14ac:dyDescent="0.15">
      <c r="D26" s="14">
        <v>322</v>
      </c>
      <c r="E26" s="14">
        <v>232</v>
      </c>
      <c r="F26" s="14">
        <v>313</v>
      </c>
      <c r="G26" s="14">
        <v>223</v>
      </c>
      <c r="H26" s="14">
        <v>133</v>
      </c>
      <c r="I26" s="15">
        <v>332</v>
      </c>
      <c r="J26" s="15">
        <v>323</v>
      </c>
      <c r="K26" s="15">
        <v>233</v>
      </c>
      <c r="L26" s="16">
        <v>333</v>
      </c>
    </row>
    <row r="27" spans="1:13" x14ac:dyDescent="0.15">
      <c r="D27" s="4">
        <f>V12</f>
        <v>0</v>
      </c>
      <c r="E27" s="4">
        <f t="shared" ref="E27:L29" si="5">W12</f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  <c r="I27" s="4">
        <f t="shared" si="5"/>
        <v>0</v>
      </c>
      <c r="J27" s="4">
        <f t="shared" si="5"/>
        <v>0</v>
      </c>
      <c r="K27" s="4">
        <f t="shared" si="5"/>
        <v>0</v>
      </c>
      <c r="L27" s="4">
        <f t="shared" si="5"/>
        <v>0</v>
      </c>
    </row>
    <row r="28" spans="1:13" x14ac:dyDescent="0.15">
      <c r="D28" s="4">
        <f t="shared" ref="D28:D29" si="6">V13</f>
        <v>1</v>
      </c>
      <c r="E28" s="4">
        <f t="shared" si="5"/>
        <v>0</v>
      </c>
      <c r="F28" s="4">
        <f t="shared" si="5"/>
        <v>1</v>
      </c>
      <c r="G28" s="4">
        <f t="shared" si="5"/>
        <v>1</v>
      </c>
      <c r="H28" s="4">
        <f t="shared" si="5"/>
        <v>0</v>
      </c>
      <c r="I28" s="4">
        <f t="shared" si="5"/>
        <v>0</v>
      </c>
      <c r="J28" s="4">
        <f t="shared" si="5"/>
        <v>1</v>
      </c>
      <c r="K28" s="4">
        <f t="shared" si="5"/>
        <v>0</v>
      </c>
      <c r="L28" s="4">
        <f t="shared" si="5"/>
        <v>0</v>
      </c>
    </row>
    <row r="29" spans="1:13" x14ac:dyDescent="0.15">
      <c r="D29" s="4">
        <f t="shared" si="6"/>
        <v>0</v>
      </c>
      <c r="E29" s="4">
        <f t="shared" si="5"/>
        <v>0</v>
      </c>
      <c r="F29" s="4">
        <f t="shared" si="5"/>
        <v>0</v>
      </c>
      <c r="G29" s="4">
        <f t="shared" si="5"/>
        <v>0</v>
      </c>
      <c r="H29" s="4">
        <f t="shared" si="5"/>
        <v>0</v>
      </c>
      <c r="I29" s="4">
        <f t="shared" si="5"/>
        <v>0</v>
      </c>
      <c r="J29" s="4">
        <f t="shared" si="5"/>
        <v>0</v>
      </c>
      <c r="K29" s="4">
        <f t="shared" si="5"/>
        <v>0</v>
      </c>
      <c r="L29" s="4">
        <f t="shared" si="5"/>
        <v>0</v>
      </c>
    </row>
    <row r="30" spans="1:13" x14ac:dyDescent="0.15">
      <c r="D30" s="9"/>
      <c r="E30" s="9"/>
      <c r="F30" s="9"/>
      <c r="G30" s="9"/>
      <c r="H30" s="9"/>
      <c r="I30" s="9"/>
      <c r="J30" s="9"/>
      <c r="K30" s="9"/>
      <c r="L30" s="9"/>
    </row>
    <row r="31" spans="1:13" x14ac:dyDescent="0.15">
      <c r="A31" s="45" t="s">
        <v>302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</row>
    <row r="32" spans="1:13" x14ac:dyDescent="0.15">
      <c r="D32" s="9"/>
      <c r="E32" s="9"/>
      <c r="F32" s="9"/>
      <c r="G32" s="9"/>
      <c r="H32" s="9"/>
      <c r="I32" s="9"/>
      <c r="J32" s="9"/>
      <c r="K32" s="9"/>
      <c r="L32" s="9"/>
    </row>
    <row r="33" spans="1:10" x14ac:dyDescent="0.15">
      <c r="A33" s="6" t="s">
        <v>285</v>
      </c>
      <c r="D33" s="10">
        <v>111</v>
      </c>
      <c r="E33" s="11">
        <v>211</v>
      </c>
      <c r="F33" s="11">
        <v>121</v>
      </c>
      <c r="G33" s="11">
        <v>112</v>
      </c>
    </row>
    <row r="34" spans="1:10" x14ac:dyDescent="0.15">
      <c r="A34" s="8" t="s">
        <v>8</v>
      </c>
      <c r="B34" s="4">
        <f>TOTAL!C32</f>
        <v>0</v>
      </c>
      <c r="D34" s="4">
        <f>D12</f>
        <v>0</v>
      </c>
      <c r="E34" s="4">
        <f t="shared" ref="E34:G34" si="7">E12</f>
        <v>0</v>
      </c>
      <c r="F34" s="4">
        <f t="shared" si="7"/>
        <v>1</v>
      </c>
      <c r="G34" s="4">
        <f t="shared" si="7"/>
        <v>0</v>
      </c>
    </row>
    <row r="35" spans="1:10" x14ac:dyDescent="0.15">
      <c r="A35" s="41" t="s">
        <v>10</v>
      </c>
      <c r="B35" s="4">
        <f>TOTAL!C33</f>
        <v>0</v>
      </c>
      <c r="D35" s="4">
        <f t="shared" ref="D35:G36" si="8">D13</f>
        <v>0</v>
      </c>
      <c r="E35" s="4">
        <f t="shared" si="8"/>
        <v>1</v>
      </c>
      <c r="F35" s="4">
        <f t="shared" si="8"/>
        <v>0</v>
      </c>
      <c r="G35" s="4">
        <f t="shared" si="8"/>
        <v>1</v>
      </c>
    </row>
    <row r="36" spans="1:10" x14ac:dyDescent="0.15">
      <c r="A36" s="8" t="s">
        <v>12</v>
      </c>
      <c r="B36" s="4">
        <f>TOTAL!C34</f>
        <v>0</v>
      </c>
      <c r="D36" s="4">
        <f t="shared" si="8"/>
        <v>0</v>
      </c>
      <c r="E36" s="4">
        <f t="shared" si="8"/>
        <v>0</v>
      </c>
      <c r="F36" s="4">
        <f t="shared" si="8"/>
        <v>0</v>
      </c>
      <c r="G36" s="4">
        <f t="shared" si="8"/>
        <v>0</v>
      </c>
    </row>
    <row r="37" spans="1:10" x14ac:dyDescent="0.15">
      <c r="D37" s="12">
        <v>311</v>
      </c>
      <c r="E37" s="12">
        <v>221</v>
      </c>
      <c r="F37" s="12">
        <v>212</v>
      </c>
      <c r="G37" s="12">
        <v>131</v>
      </c>
      <c r="H37" s="12">
        <v>122</v>
      </c>
      <c r="I37" s="12">
        <v>113</v>
      </c>
    </row>
    <row r="38" spans="1:10" x14ac:dyDescent="0.15">
      <c r="D38" s="4">
        <f>H12</f>
        <v>0</v>
      </c>
      <c r="E38" s="4">
        <f t="shared" ref="E38:I40" si="9">I12</f>
        <v>0</v>
      </c>
      <c r="F38" s="4">
        <f t="shared" si="9"/>
        <v>0</v>
      </c>
      <c r="G38" s="4">
        <f t="shared" si="9"/>
        <v>1</v>
      </c>
      <c r="H38" s="4">
        <f t="shared" si="9"/>
        <v>0</v>
      </c>
      <c r="I38" s="4">
        <f t="shared" si="9"/>
        <v>0</v>
      </c>
    </row>
    <row r="39" spans="1:10" x14ac:dyDescent="0.15">
      <c r="D39" s="4">
        <f t="shared" ref="D39:D40" si="10">H13</f>
        <v>1</v>
      </c>
      <c r="E39" s="4">
        <f t="shared" si="9"/>
        <v>0</v>
      </c>
      <c r="F39" s="4">
        <f t="shared" si="9"/>
        <v>1</v>
      </c>
      <c r="G39" s="4">
        <f t="shared" si="9"/>
        <v>0</v>
      </c>
      <c r="H39" s="4">
        <f t="shared" si="9"/>
        <v>1</v>
      </c>
      <c r="I39" s="4">
        <f t="shared" si="9"/>
        <v>1</v>
      </c>
    </row>
    <row r="40" spans="1:10" x14ac:dyDescent="0.15">
      <c r="D40" s="4">
        <f t="shared" si="10"/>
        <v>0</v>
      </c>
      <c r="E40" s="4">
        <f t="shared" si="9"/>
        <v>0</v>
      </c>
      <c r="F40" s="4">
        <f t="shared" si="9"/>
        <v>0</v>
      </c>
      <c r="G40" s="4">
        <f t="shared" si="9"/>
        <v>0</v>
      </c>
      <c r="H40" s="4">
        <f t="shared" si="9"/>
        <v>0</v>
      </c>
      <c r="I40" s="4">
        <f t="shared" si="9"/>
        <v>0</v>
      </c>
    </row>
    <row r="41" spans="1:10" x14ac:dyDescent="0.15">
      <c r="D41" s="13">
        <v>321</v>
      </c>
      <c r="E41" s="13">
        <v>312</v>
      </c>
      <c r="F41" s="13">
        <v>231</v>
      </c>
      <c r="G41" s="13">
        <v>222</v>
      </c>
      <c r="H41" s="13">
        <v>132</v>
      </c>
      <c r="I41" s="13">
        <v>213</v>
      </c>
      <c r="J41" s="13">
        <v>123</v>
      </c>
    </row>
    <row r="42" spans="1:10" x14ac:dyDescent="0.15">
      <c r="D42" s="4">
        <f>N12</f>
        <v>0</v>
      </c>
      <c r="E42" s="4">
        <f t="shared" ref="E42:J44" si="11">O12</f>
        <v>0</v>
      </c>
      <c r="F42" s="4">
        <f t="shared" si="11"/>
        <v>0</v>
      </c>
      <c r="G42" s="4">
        <f t="shared" si="11"/>
        <v>0</v>
      </c>
      <c r="H42" s="4">
        <f t="shared" si="11"/>
        <v>0</v>
      </c>
      <c r="I42" s="4">
        <f t="shared" si="11"/>
        <v>0</v>
      </c>
      <c r="J42" s="4">
        <f t="shared" si="11"/>
        <v>0</v>
      </c>
    </row>
    <row r="43" spans="1:10" x14ac:dyDescent="0.15">
      <c r="D43" s="4">
        <f t="shared" ref="D43:D44" si="12">N13</f>
        <v>0</v>
      </c>
      <c r="E43" s="4">
        <f t="shared" si="11"/>
        <v>1</v>
      </c>
      <c r="F43" s="4">
        <f t="shared" si="11"/>
        <v>0</v>
      </c>
      <c r="G43" s="4">
        <f t="shared" si="11"/>
        <v>1</v>
      </c>
      <c r="H43" s="4">
        <f t="shared" si="11"/>
        <v>0</v>
      </c>
      <c r="I43" s="4">
        <f t="shared" si="11"/>
        <v>1</v>
      </c>
      <c r="J43" s="4">
        <f t="shared" si="11"/>
        <v>1</v>
      </c>
    </row>
    <row r="44" spans="1:10" x14ac:dyDescent="0.15">
      <c r="D44" s="4">
        <f t="shared" si="12"/>
        <v>0</v>
      </c>
      <c r="E44" s="4">
        <f t="shared" si="11"/>
        <v>0</v>
      </c>
      <c r="F44" s="4">
        <f t="shared" si="11"/>
        <v>0</v>
      </c>
      <c r="G44" s="4">
        <f t="shared" si="11"/>
        <v>0</v>
      </c>
      <c r="H44" s="4">
        <f t="shared" si="11"/>
        <v>0</v>
      </c>
      <c r="I44" s="4">
        <f t="shared" si="11"/>
        <v>0</v>
      </c>
      <c r="J44" s="4">
        <f t="shared" si="11"/>
        <v>0</v>
      </c>
    </row>
    <row r="45" spans="1:10" x14ac:dyDescent="0.15">
      <c r="D45" s="14">
        <v>331</v>
      </c>
      <c r="E45" s="14">
        <v>322</v>
      </c>
      <c r="F45" s="14">
        <v>232</v>
      </c>
      <c r="G45" s="14">
        <v>313</v>
      </c>
      <c r="H45" s="14">
        <v>223</v>
      </c>
      <c r="I45" s="14">
        <v>133</v>
      </c>
    </row>
    <row r="46" spans="1:10" x14ac:dyDescent="0.15">
      <c r="D46" s="4">
        <f>U12</f>
        <v>0</v>
      </c>
      <c r="E46" s="4">
        <f t="shared" ref="E46:I48" si="13">V12</f>
        <v>0</v>
      </c>
      <c r="F46" s="4">
        <f t="shared" si="13"/>
        <v>0</v>
      </c>
      <c r="G46" s="4">
        <f t="shared" si="13"/>
        <v>0</v>
      </c>
      <c r="H46" s="4">
        <f t="shared" si="13"/>
        <v>0</v>
      </c>
      <c r="I46" s="4">
        <f t="shared" si="13"/>
        <v>0</v>
      </c>
    </row>
    <row r="47" spans="1:10" x14ac:dyDescent="0.15">
      <c r="D47" s="4">
        <f t="shared" ref="D47:D48" si="14">U13</f>
        <v>0</v>
      </c>
      <c r="E47" s="4">
        <f t="shared" si="13"/>
        <v>1</v>
      </c>
      <c r="F47" s="4">
        <f t="shared" si="13"/>
        <v>0</v>
      </c>
      <c r="G47" s="4">
        <f t="shared" si="13"/>
        <v>1</v>
      </c>
      <c r="H47" s="4">
        <f t="shared" si="13"/>
        <v>1</v>
      </c>
      <c r="I47" s="4">
        <f t="shared" si="13"/>
        <v>0</v>
      </c>
    </row>
    <row r="48" spans="1:10" x14ac:dyDescent="0.15">
      <c r="D48" s="4">
        <f t="shared" si="14"/>
        <v>0</v>
      </c>
      <c r="E48" s="4">
        <f t="shared" si="13"/>
        <v>0</v>
      </c>
      <c r="F48" s="4">
        <f t="shared" si="13"/>
        <v>0</v>
      </c>
      <c r="G48" s="4">
        <f t="shared" si="13"/>
        <v>0</v>
      </c>
      <c r="H48" s="4">
        <f t="shared" si="13"/>
        <v>0</v>
      </c>
      <c r="I48" s="4">
        <f t="shared" si="13"/>
        <v>0</v>
      </c>
    </row>
    <row r="49" spans="1:13" x14ac:dyDescent="0.15">
      <c r="D49" s="15">
        <v>332</v>
      </c>
      <c r="E49" s="15">
        <v>323</v>
      </c>
      <c r="F49" s="15">
        <v>233</v>
      </c>
      <c r="G49" s="16">
        <v>333</v>
      </c>
      <c r="H49" s="9"/>
      <c r="I49" s="9"/>
      <c r="J49" s="9"/>
      <c r="K49" s="9"/>
      <c r="L49" s="9"/>
    </row>
    <row r="50" spans="1:13" x14ac:dyDescent="0.15">
      <c r="D50" s="4">
        <f>AA12</f>
        <v>0</v>
      </c>
      <c r="E50" s="4">
        <f t="shared" ref="E50:G52" si="15">AB12</f>
        <v>0</v>
      </c>
      <c r="F50" s="4">
        <f t="shared" si="15"/>
        <v>0</v>
      </c>
      <c r="G50" s="4">
        <f t="shared" si="15"/>
        <v>0</v>
      </c>
      <c r="H50" s="9"/>
      <c r="I50" s="9"/>
      <c r="J50" s="9"/>
      <c r="K50" s="9"/>
      <c r="L50" s="9"/>
    </row>
    <row r="51" spans="1:13" x14ac:dyDescent="0.15">
      <c r="D51" s="4">
        <f t="shared" ref="D51:D52" si="16">AA13</f>
        <v>0</v>
      </c>
      <c r="E51" s="4">
        <f t="shared" si="15"/>
        <v>1</v>
      </c>
      <c r="F51" s="4">
        <f t="shared" si="15"/>
        <v>0</v>
      </c>
      <c r="G51" s="4">
        <f t="shared" si="15"/>
        <v>0</v>
      </c>
      <c r="H51" s="9"/>
      <c r="I51" s="9"/>
      <c r="J51" s="9"/>
      <c r="K51" s="9"/>
      <c r="L51" s="9"/>
    </row>
    <row r="52" spans="1:13" x14ac:dyDescent="0.15">
      <c r="D52" s="4">
        <f t="shared" si="16"/>
        <v>0</v>
      </c>
      <c r="E52" s="4">
        <f t="shared" si="15"/>
        <v>0</v>
      </c>
      <c r="F52" s="4">
        <f t="shared" si="15"/>
        <v>0</v>
      </c>
      <c r="G52" s="4">
        <f t="shared" si="15"/>
        <v>0</v>
      </c>
    </row>
    <row r="53" spans="1:13" x14ac:dyDescent="0.15">
      <c r="D53" s="9"/>
      <c r="E53" s="9"/>
      <c r="F53" s="9"/>
      <c r="G53" s="9"/>
    </row>
    <row r="54" spans="1:13" x14ac:dyDescent="0.15">
      <c r="A54" s="45" t="s">
        <v>303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</row>
    <row r="56" spans="1:13" x14ac:dyDescent="0.15">
      <c r="A56" s="6" t="s">
        <v>285</v>
      </c>
      <c r="D56" s="10">
        <v>111</v>
      </c>
    </row>
    <row r="57" spans="1:13" x14ac:dyDescent="0.15">
      <c r="A57" s="8" t="s">
        <v>8</v>
      </c>
      <c r="B57" s="4">
        <f>TOTAL!C32</f>
        <v>0</v>
      </c>
      <c r="D57" s="4">
        <f>D12</f>
        <v>0</v>
      </c>
    </row>
    <row r="58" spans="1:13" x14ac:dyDescent="0.15">
      <c r="A58" s="41" t="s">
        <v>10</v>
      </c>
      <c r="B58" s="4">
        <f>TOTAL!C33</f>
        <v>0</v>
      </c>
      <c r="D58" s="4">
        <f t="shared" ref="D58:D59" si="17">D13</f>
        <v>0</v>
      </c>
    </row>
    <row r="59" spans="1:13" x14ac:dyDescent="0.15">
      <c r="A59" s="8" t="s">
        <v>12</v>
      </c>
      <c r="B59" s="4">
        <f>TOTAL!C34</f>
        <v>0</v>
      </c>
      <c r="D59" s="4">
        <f t="shared" si="17"/>
        <v>0</v>
      </c>
    </row>
    <row r="60" spans="1:13" x14ac:dyDescent="0.15">
      <c r="D60" s="11">
        <v>211</v>
      </c>
      <c r="E60" s="11">
        <v>121</v>
      </c>
      <c r="F60" s="11">
        <v>112</v>
      </c>
    </row>
    <row r="61" spans="1:13" x14ac:dyDescent="0.15">
      <c r="D61" s="4">
        <f>E12</f>
        <v>0</v>
      </c>
      <c r="E61" s="4">
        <f t="shared" ref="E61:F61" si="18">F12</f>
        <v>1</v>
      </c>
      <c r="F61" s="4">
        <f t="shared" si="18"/>
        <v>0</v>
      </c>
    </row>
    <row r="62" spans="1:13" x14ac:dyDescent="0.15">
      <c r="D62" s="4">
        <f t="shared" ref="D62:F63" si="19">E13</f>
        <v>1</v>
      </c>
      <c r="E62" s="4">
        <f t="shared" si="19"/>
        <v>0</v>
      </c>
      <c r="F62" s="4">
        <f t="shared" si="19"/>
        <v>1</v>
      </c>
    </row>
    <row r="63" spans="1:13" x14ac:dyDescent="0.15">
      <c r="D63" s="4">
        <f t="shared" si="19"/>
        <v>0</v>
      </c>
      <c r="E63" s="4">
        <f t="shared" si="19"/>
        <v>0</v>
      </c>
      <c r="F63" s="4">
        <f t="shared" si="19"/>
        <v>0</v>
      </c>
    </row>
    <row r="64" spans="1:13" x14ac:dyDescent="0.15">
      <c r="D64" s="12">
        <v>311</v>
      </c>
      <c r="E64" s="12">
        <v>221</v>
      </c>
      <c r="F64" s="12">
        <v>212</v>
      </c>
      <c r="H64" s="12">
        <v>131</v>
      </c>
      <c r="I64" s="12">
        <v>122</v>
      </c>
      <c r="J64" s="12">
        <v>113</v>
      </c>
    </row>
    <row r="65" spans="4:10" x14ac:dyDescent="0.15">
      <c r="D65" s="4">
        <f>H12</f>
        <v>0</v>
      </c>
      <c r="E65" s="4">
        <f t="shared" ref="E65:F67" si="20">I12</f>
        <v>0</v>
      </c>
      <c r="F65" s="4">
        <f t="shared" si="20"/>
        <v>0</v>
      </c>
      <c r="H65" s="4">
        <f>K12</f>
        <v>1</v>
      </c>
      <c r="I65" s="4">
        <f t="shared" ref="I65:J67" si="21">L12</f>
        <v>0</v>
      </c>
      <c r="J65" s="4">
        <f t="shared" si="21"/>
        <v>0</v>
      </c>
    </row>
    <row r="66" spans="4:10" x14ac:dyDescent="0.15">
      <c r="D66" s="4">
        <f t="shared" ref="D66:D67" si="22">H13</f>
        <v>1</v>
      </c>
      <c r="E66" s="4">
        <f t="shared" si="20"/>
        <v>0</v>
      </c>
      <c r="F66" s="4">
        <f t="shared" si="20"/>
        <v>1</v>
      </c>
      <c r="H66" s="4">
        <f t="shared" ref="H66:H67" si="23">K13</f>
        <v>0</v>
      </c>
      <c r="I66" s="4">
        <f t="shared" si="21"/>
        <v>1</v>
      </c>
      <c r="J66" s="4">
        <f t="shared" si="21"/>
        <v>1</v>
      </c>
    </row>
    <row r="67" spans="4:10" x14ac:dyDescent="0.15">
      <c r="D67" s="4">
        <f t="shared" si="22"/>
        <v>0</v>
      </c>
      <c r="E67" s="4">
        <f t="shared" si="20"/>
        <v>0</v>
      </c>
      <c r="F67" s="4">
        <f t="shared" si="20"/>
        <v>0</v>
      </c>
      <c r="H67" s="4">
        <f t="shared" si="23"/>
        <v>0</v>
      </c>
      <c r="I67" s="4">
        <f t="shared" si="21"/>
        <v>0</v>
      </c>
      <c r="J67" s="4">
        <f t="shared" si="21"/>
        <v>0</v>
      </c>
    </row>
    <row r="68" spans="4:10" x14ac:dyDescent="0.15">
      <c r="D68" s="13">
        <v>321</v>
      </c>
      <c r="E68" s="13">
        <v>312</v>
      </c>
      <c r="F68" s="13">
        <v>231</v>
      </c>
    </row>
    <row r="69" spans="4:10" x14ac:dyDescent="0.15">
      <c r="D69" s="4">
        <f>N12</f>
        <v>0</v>
      </c>
      <c r="E69" s="4">
        <f t="shared" ref="E69:F71" si="24">O12</f>
        <v>0</v>
      </c>
      <c r="F69" s="4">
        <f t="shared" si="24"/>
        <v>0</v>
      </c>
    </row>
    <row r="70" spans="4:10" x14ac:dyDescent="0.15">
      <c r="D70" s="4">
        <f t="shared" ref="D70:D71" si="25">N13</f>
        <v>0</v>
      </c>
      <c r="E70" s="4">
        <f t="shared" si="24"/>
        <v>1</v>
      </c>
      <c r="F70" s="4">
        <f t="shared" si="24"/>
        <v>0</v>
      </c>
    </row>
    <row r="71" spans="4:10" x14ac:dyDescent="0.15">
      <c r="D71" s="4">
        <f t="shared" si="25"/>
        <v>0</v>
      </c>
      <c r="E71" s="4">
        <f t="shared" si="24"/>
        <v>0</v>
      </c>
      <c r="F71" s="4">
        <f t="shared" si="24"/>
        <v>0</v>
      </c>
    </row>
    <row r="72" spans="4:10" x14ac:dyDescent="0.15">
      <c r="D72" s="13">
        <v>222</v>
      </c>
    </row>
    <row r="73" spans="4:10" x14ac:dyDescent="0.15">
      <c r="D73" s="4">
        <f>Q12</f>
        <v>0</v>
      </c>
    </row>
    <row r="74" spans="4:10" x14ac:dyDescent="0.15">
      <c r="D74" s="4">
        <f t="shared" ref="D74:D75" si="26">Q13</f>
        <v>1</v>
      </c>
    </row>
    <row r="75" spans="4:10" x14ac:dyDescent="0.15">
      <c r="D75" s="4">
        <f t="shared" si="26"/>
        <v>0</v>
      </c>
    </row>
    <row r="76" spans="4:10" x14ac:dyDescent="0.15">
      <c r="D76" s="13">
        <v>132</v>
      </c>
      <c r="E76" s="13">
        <v>213</v>
      </c>
      <c r="F76" s="13">
        <v>123</v>
      </c>
    </row>
    <row r="77" spans="4:10" x14ac:dyDescent="0.15">
      <c r="D77" s="4">
        <f>R12</f>
        <v>0</v>
      </c>
      <c r="E77" s="4">
        <f t="shared" ref="E77:F79" si="27">S12</f>
        <v>0</v>
      </c>
      <c r="F77" s="4">
        <f t="shared" si="27"/>
        <v>0</v>
      </c>
    </row>
    <row r="78" spans="4:10" x14ac:dyDescent="0.15">
      <c r="D78" s="4">
        <f t="shared" ref="D78:D79" si="28">R13</f>
        <v>0</v>
      </c>
      <c r="E78" s="4">
        <f t="shared" si="27"/>
        <v>1</v>
      </c>
      <c r="F78" s="4">
        <f t="shared" si="27"/>
        <v>1</v>
      </c>
    </row>
    <row r="79" spans="4:10" x14ac:dyDescent="0.15">
      <c r="D79" s="4">
        <f t="shared" si="28"/>
        <v>0</v>
      </c>
      <c r="E79" s="4">
        <f t="shared" si="27"/>
        <v>0</v>
      </c>
      <c r="F79" s="4">
        <f t="shared" si="27"/>
        <v>0</v>
      </c>
    </row>
    <row r="80" spans="4:10" x14ac:dyDescent="0.15">
      <c r="D80" s="14">
        <v>331</v>
      </c>
      <c r="E80" s="14">
        <v>322</v>
      </c>
      <c r="F80" s="14">
        <v>232</v>
      </c>
      <c r="H80" s="14">
        <v>313</v>
      </c>
      <c r="I80" s="14">
        <v>223</v>
      </c>
      <c r="J80" s="14">
        <v>133</v>
      </c>
    </row>
    <row r="81" spans="1:13" x14ac:dyDescent="0.15">
      <c r="D81" s="4">
        <f>U12</f>
        <v>0</v>
      </c>
      <c r="E81" s="4">
        <f t="shared" ref="E81:F83" si="29">V12</f>
        <v>0</v>
      </c>
      <c r="F81" s="4">
        <f t="shared" si="29"/>
        <v>0</v>
      </c>
      <c r="H81" s="4">
        <f>X12</f>
        <v>0</v>
      </c>
      <c r="I81" s="4">
        <f t="shared" ref="I81:J83" si="30">Y12</f>
        <v>0</v>
      </c>
      <c r="J81" s="4">
        <f t="shared" si="30"/>
        <v>0</v>
      </c>
    </row>
    <row r="82" spans="1:13" x14ac:dyDescent="0.15">
      <c r="D82" s="4">
        <f t="shared" ref="D82:D83" si="31">U13</f>
        <v>0</v>
      </c>
      <c r="E82" s="4">
        <f t="shared" si="29"/>
        <v>1</v>
      </c>
      <c r="F82" s="4">
        <f t="shared" si="29"/>
        <v>0</v>
      </c>
      <c r="H82" s="4">
        <f t="shared" ref="H82:H83" si="32">X13</f>
        <v>1</v>
      </c>
      <c r="I82" s="4">
        <f t="shared" si="30"/>
        <v>1</v>
      </c>
      <c r="J82" s="4">
        <f t="shared" si="30"/>
        <v>0</v>
      </c>
    </row>
    <row r="83" spans="1:13" x14ac:dyDescent="0.15">
      <c r="D83" s="4">
        <f t="shared" si="31"/>
        <v>0</v>
      </c>
      <c r="E83" s="4">
        <f t="shared" si="29"/>
        <v>0</v>
      </c>
      <c r="F83" s="4">
        <f t="shared" si="29"/>
        <v>0</v>
      </c>
      <c r="H83" s="4">
        <f t="shared" si="32"/>
        <v>0</v>
      </c>
      <c r="I83" s="4">
        <f t="shared" si="30"/>
        <v>0</v>
      </c>
      <c r="J83" s="4">
        <f t="shared" si="30"/>
        <v>0</v>
      </c>
    </row>
    <row r="84" spans="1:13" x14ac:dyDescent="0.15">
      <c r="D84" s="15">
        <v>332</v>
      </c>
      <c r="E84" s="15">
        <v>323</v>
      </c>
      <c r="F84" s="15">
        <v>233</v>
      </c>
    </row>
    <row r="85" spans="1:13" x14ac:dyDescent="0.15">
      <c r="D85" s="4">
        <f>AA12</f>
        <v>0</v>
      </c>
      <c r="E85" s="4">
        <f t="shared" ref="E85:F87" si="33">AB12</f>
        <v>0</v>
      </c>
      <c r="F85" s="4">
        <f t="shared" si="33"/>
        <v>0</v>
      </c>
    </row>
    <row r="86" spans="1:13" x14ac:dyDescent="0.15">
      <c r="D86" s="4">
        <f t="shared" ref="D86:D87" si="34">AA13</f>
        <v>0</v>
      </c>
      <c r="E86" s="4">
        <f t="shared" si="33"/>
        <v>1</v>
      </c>
      <c r="F86" s="4">
        <f t="shared" si="33"/>
        <v>0</v>
      </c>
    </row>
    <row r="87" spans="1:13" x14ac:dyDescent="0.15">
      <c r="D87" s="4">
        <f t="shared" si="34"/>
        <v>0</v>
      </c>
      <c r="E87" s="4">
        <f t="shared" si="33"/>
        <v>0</v>
      </c>
      <c r="F87" s="4">
        <f t="shared" si="33"/>
        <v>0</v>
      </c>
    </row>
    <row r="88" spans="1:13" x14ac:dyDescent="0.15">
      <c r="D88" s="16">
        <v>333</v>
      </c>
    </row>
    <row r="89" spans="1:13" x14ac:dyDescent="0.15">
      <c r="D89" s="4">
        <f>AD12</f>
        <v>0</v>
      </c>
    </row>
    <row r="90" spans="1:13" x14ac:dyDescent="0.15">
      <c r="D90" s="4">
        <f t="shared" ref="D90:D91" si="35">AD13</f>
        <v>0</v>
      </c>
    </row>
    <row r="91" spans="1:13" x14ac:dyDescent="0.15">
      <c r="D91" s="4">
        <f t="shared" si="35"/>
        <v>0</v>
      </c>
    </row>
    <row r="93" spans="1:13" x14ac:dyDescent="0.1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</row>
  </sheetData>
  <phoneticPr fontId="1"/>
  <conditionalFormatting sqref="B12:B14 D12:AD14 B9:H9 D19:L21 D23:L25 D27:L30 D57:D59 D61:F63 D65:F67 H65:J67 D69:F71 D73:D75 D77:F79 D81:F83 H81:J83 D85:F87 D89:D91 D32:L32 H49:L51 D34:G36 D38:I40 D42:J44 D46:I48 D50:G53">
    <cfRule type="cellIs" dxfId="124" priority="48" stopIfTrue="1" operator="equal">
      <formula>1</formula>
    </cfRule>
  </conditionalFormatting>
  <conditionalFormatting sqref="B8:H8">
    <cfRule type="expression" dxfId="123" priority="47" stopIfTrue="1">
      <formula>B9</formula>
    </cfRule>
  </conditionalFormatting>
  <conditionalFormatting sqref="B9:H9">
    <cfRule type="cellIs" dxfId="122" priority="17" stopIfTrue="1" operator="equal">
      <formula>1</formula>
    </cfRule>
  </conditionalFormatting>
  <conditionalFormatting sqref="B9:H9">
    <cfRule type="cellIs" dxfId="121" priority="16" stopIfTrue="1" operator="equal">
      <formula>1</formula>
    </cfRule>
  </conditionalFormatting>
  <conditionalFormatting sqref="B9:H9">
    <cfRule type="cellIs" dxfId="120" priority="15" stopIfTrue="1" operator="equal">
      <formula>1</formula>
    </cfRule>
  </conditionalFormatting>
  <conditionalFormatting sqref="B9:H9">
    <cfRule type="cellIs" dxfId="119" priority="14" stopIfTrue="1" operator="equal">
      <formula>1</formula>
    </cfRule>
  </conditionalFormatting>
  <conditionalFormatting sqref="B9:H9">
    <cfRule type="cellIs" dxfId="118" priority="13" stopIfTrue="1" operator="equal">
      <formula>1</formula>
    </cfRule>
  </conditionalFormatting>
  <conditionalFormatting sqref="B9:H9">
    <cfRule type="cellIs" dxfId="117" priority="12" stopIfTrue="1" operator="equal">
      <formula>1</formula>
    </cfRule>
  </conditionalFormatting>
  <conditionalFormatting sqref="B9:H9">
    <cfRule type="cellIs" dxfId="116" priority="11" stopIfTrue="1" operator="equal">
      <formula>1</formula>
    </cfRule>
  </conditionalFormatting>
  <conditionalFormatting sqref="B9:H9">
    <cfRule type="cellIs" dxfId="115" priority="10" stopIfTrue="1" operator="equal">
      <formula>1</formula>
    </cfRule>
  </conditionalFormatting>
  <conditionalFormatting sqref="B9:H9">
    <cfRule type="cellIs" dxfId="114" priority="9" stopIfTrue="1" operator="equal">
      <formula>1</formula>
    </cfRule>
  </conditionalFormatting>
  <conditionalFormatting sqref="B9:H9">
    <cfRule type="cellIs" dxfId="113" priority="8" stopIfTrue="1" operator="equal">
      <formula>1</formula>
    </cfRule>
  </conditionalFormatting>
  <conditionalFormatting sqref="B9:H9">
    <cfRule type="cellIs" dxfId="112" priority="7" stopIfTrue="1" operator="equal">
      <formula>1</formula>
    </cfRule>
  </conditionalFormatting>
  <conditionalFormatting sqref="B9:H9">
    <cfRule type="cellIs" dxfId="111" priority="6" stopIfTrue="1" operator="equal">
      <formula>1</formula>
    </cfRule>
  </conditionalFormatting>
  <conditionalFormatting sqref="B9:H9">
    <cfRule type="cellIs" dxfId="110" priority="5" stopIfTrue="1" operator="equal">
      <formula>1</formula>
    </cfRule>
  </conditionalFormatting>
  <conditionalFormatting sqref="B9:H9">
    <cfRule type="cellIs" dxfId="109" priority="4" stopIfTrue="1" operator="equal">
      <formula>1</formula>
    </cfRule>
  </conditionalFormatting>
  <conditionalFormatting sqref="B19:B21">
    <cfRule type="cellIs" dxfId="108" priority="3" stopIfTrue="1" operator="equal">
      <formula>1</formula>
    </cfRule>
  </conditionalFormatting>
  <conditionalFormatting sqref="B57:B59">
    <cfRule type="cellIs" dxfId="107" priority="2" stopIfTrue="1" operator="equal">
      <formula>1</formula>
    </cfRule>
  </conditionalFormatting>
  <conditionalFormatting sqref="B34:B36">
    <cfRule type="cellIs" dxfId="106" priority="1" stopIfTrue="1" operator="equal">
      <formula>1</formula>
    </cfRule>
  </conditionalFormatting>
  <dataValidations count="1">
    <dataValidation type="list" allowBlank="1" showInputMessage="1" showErrorMessage="1" sqref="C6:D6">
      <formula1>alternatives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86</v>
      </c>
    </row>
    <row r="2" spans="1:19" x14ac:dyDescent="0.15">
      <c r="B2" s="6" t="s">
        <v>87</v>
      </c>
      <c r="G2" s="6" t="s">
        <v>88</v>
      </c>
      <c r="L2" s="6" t="s">
        <v>89</v>
      </c>
    </row>
    <row r="4" spans="1:19" x14ac:dyDescent="0.15">
      <c r="C4" s="6" t="s">
        <v>90</v>
      </c>
      <c r="D4" s="6" t="s">
        <v>91</v>
      </c>
      <c r="E4" s="6" t="s">
        <v>92</v>
      </c>
      <c r="H4" s="6" t="s">
        <v>93</v>
      </c>
      <c r="I4" s="6" t="s">
        <v>94</v>
      </c>
      <c r="J4" s="6" t="s">
        <v>95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101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0</v>
      </c>
      <c r="J6" s="4">
        <v>0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0</v>
      </c>
    </row>
    <row r="9" spans="1:19" x14ac:dyDescent="0.15">
      <c r="A9" s="6" t="s">
        <v>102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0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0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1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0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0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0</v>
      </c>
      <c r="P28" t="s">
        <v>71</v>
      </c>
      <c r="Q28" s="5">
        <f>IF(OR(H28:N28),1,0)</f>
        <v>0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0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0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0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>
        <f t="shared" ref="C42:E44" si="5">IF(INDEX(acp,MATCH(C5,alternatives,0))=1,C5,0)</f>
        <v>0</v>
      </c>
      <c r="D42" s="4" t="str">
        <f t="shared" si="5"/>
        <v>b</v>
      </c>
      <c r="E42" s="4">
        <f t="shared" si="5"/>
        <v>0</v>
      </c>
      <c r="G42" t="s">
        <v>103</v>
      </c>
      <c r="H42" s="5">
        <f t="shared" ref="H42:J44" si="6">IF(C$42=$G42,1,IF(AND(C$42=0,C$43=$G42),1,IF(AND(C$42=0,C$43=0,C$44=$G42),1,0)))</f>
        <v>0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>
        <f t="shared" si="5"/>
        <v>0</v>
      </c>
      <c r="E43" s="4" t="str">
        <f t="shared" si="5"/>
        <v>b</v>
      </c>
      <c r="G43" t="s">
        <v>104</v>
      </c>
      <c r="H43" s="5">
        <f t="shared" si="6"/>
        <v>1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>
        <f t="shared" si="5"/>
        <v>0</v>
      </c>
      <c r="G44" t="s">
        <v>105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0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0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1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1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87" priority="1" stopIfTrue="1" operator="equal">
      <formula>1</formula>
    </cfRule>
  </conditionalFormatting>
  <conditionalFormatting sqref="C12:I12 C17:I17 M4:S4">
    <cfRule type="expression" dxfId="86" priority="2" stopIfTrue="1">
      <formula>C5</formula>
    </cfRule>
  </conditionalFormatting>
  <conditionalFormatting sqref="M12:M14 M17:M19">
    <cfRule type="expression" dxfId="85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86</v>
      </c>
    </row>
    <row r="2" spans="1:19" x14ac:dyDescent="0.15">
      <c r="B2" s="6" t="s">
        <v>87</v>
      </c>
      <c r="G2" s="6" t="s">
        <v>88</v>
      </c>
      <c r="L2" s="6" t="s">
        <v>89</v>
      </c>
    </row>
    <row r="4" spans="1:19" x14ac:dyDescent="0.15">
      <c r="C4" s="6" t="s">
        <v>90</v>
      </c>
      <c r="D4" s="6" t="s">
        <v>91</v>
      </c>
      <c r="E4" s="6" t="s">
        <v>92</v>
      </c>
      <c r="H4" s="6" t="s">
        <v>93</v>
      </c>
      <c r="I4" s="6" t="s">
        <v>94</v>
      </c>
      <c r="J4" s="6" t="s">
        <v>95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96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0</v>
      </c>
      <c r="I6" s="4">
        <v>1</v>
      </c>
      <c r="J6" s="4">
        <v>0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0</v>
      </c>
    </row>
    <row r="9" spans="1:19" x14ac:dyDescent="0.15">
      <c r="A9" s="6" t="s">
        <v>97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0</v>
      </c>
      <c r="I13" s="4">
        <f t="shared" si="0"/>
        <v>1</v>
      </c>
      <c r="M13" t="s">
        <v>67</v>
      </c>
      <c r="N13" s="4">
        <f>Q29</f>
        <v>0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1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1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0</v>
      </c>
      <c r="D29" s="5">
        <f t="shared" si="2"/>
        <v>1</v>
      </c>
      <c r="E29" s="5">
        <f t="shared" si="2"/>
        <v>0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0</v>
      </c>
      <c r="L29" s="5">
        <f>IF(OR(H29,J29,C29*E29*Q$5),1,0)</f>
        <v>0</v>
      </c>
      <c r="M29" s="5">
        <f>IF(OR(I29,J29,D29*E29*R$5),1,0)</f>
        <v>0</v>
      </c>
      <c r="N29" s="5">
        <f>IF(OR(K29,L29,M29,C29*D29*E29*S$5),1,0)</f>
        <v>0</v>
      </c>
      <c r="P29" t="s">
        <v>72</v>
      </c>
      <c r="Q29" s="5">
        <f>IF(OR(H29:N29),1,0)</f>
        <v>0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0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>
        <f t="shared" si="5"/>
        <v>0</v>
      </c>
      <c r="E42" s="4">
        <f t="shared" si="5"/>
        <v>0</v>
      </c>
      <c r="G42" t="s">
        <v>98</v>
      </c>
      <c r="H42" s="5">
        <f t="shared" ref="H42:J44" si="6">IF(C$42=$G42,1,IF(AND(C$42=0,C$43=$G42),1,IF(AND(C$42=0,C$43=0,C$44=$G42),1,0)))</f>
        <v>1</v>
      </c>
      <c r="I42" s="5">
        <f t="shared" si="6"/>
        <v>1</v>
      </c>
      <c r="J42" s="5">
        <f t="shared" si="6"/>
        <v>1</v>
      </c>
    </row>
    <row r="43" spans="2:20" x14ac:dyDescent="0.15">
      <c r="B43" t="s">
        <v>5</v>
      </c>
      <c r="C43" s="4">
        <f t="shared" si="5"/>
        <v>0</v>
      </c>
      <c r="D43" s="4" t="str">
        <f t="shared" si="5"/>
        <v>a</v>
      </c>
      <c r="E43" s="4">
        <f t="shared" si="5"/>
        <v>0</v>
      </c>
      <c r="G43" t="s">
        <v>99</v>
      </c>
      <c r="H43" s="5">
        <f t="shared" si="6"/>
        <v>0</v>
      </c>
      <c r="I43" s="5">
        <f t="shared" si="6"/>
        <v>0</v>
      </c>
      <c r="J43" s="5">
        <f t="shared" si="6"/>
        <v>0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 t="str">
        <f t="shared" si="5"/>
        <v>a</v>
      </c>
      <c r="G44" t="s">
        <v>100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1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1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0</v>
      </c>
      <c r="G51" s="5">
        <f>C29*E29*L$36*$Q29</f>
        <v>0</v>
      </c>
      <c r="H51" s="5">
        <f>D29*E29*M$36*$Q29</f>
        <v>0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1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84" priority="1" stopIfTrue="1" operator="equal">
      <formula>1</formula>
    </cfRule>
  </conditionalFormatting>
  <conditionalFormatting sqref="C12:I12 C17:I17 M4:S4">
    <cfRule type="expression" dxfId="83" priority="2" stopIfTrue="1">
      <formula>C5</formula>
    </cfRule>
  </conditionalFormatting>
  <conditionalFormatting sqref="M12:M14 M17:M19">
    <cfRule type="expression" dxfId="82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0</v>
      </c>
      <c r="I6" s="4">
        <v>0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0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0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0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1</v>
      </c>
      <c r="I18" s="4">
        <f t="shared" si="1"/>
        <v>0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0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0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0</v>
      </c>
      <c r="P28" t="s">
        <v>71</v>
      </c>
      <c r="Q28" s="5">
        <f>IF(OR(H28:N28),1,0)</f>
        <v>0</v>
      </c>
    </row>
    <row r="29" spans="1:23" x14ac:dyDescent="0.15">
      <c r="B29" t="s">
        <v>72</v>
      </c>
      <c r="C29" s="5">
        <f t="shared" si="2"/>
        <v>0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0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0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>
        <f t="shared" ref="C42:E44" si="5">IF(INDEX(acp,MATCH(C5,alternatives,0))=1,C5,0)</f>
        <v>0</v>
      </c>
      <c r="D42" s="4" t="str">
        <f t="shared" si="5"/>
        <v>b</v>
      </c>
      <c r="E42" s="4">
        <f t="shared" si="5"/>
        <v>0</v>
      </c>
      <c r="G42" t="s">
        <v>83</v>
      </c>
      <c r="H42" s="5">
        <f t="shared" ref="H42:J44" si="6">IF(C$42=$G42,1,IF(AND(C$42=0,C$43=$G42),1,IF(AND(C$42=0,C$43=0,C$44=$G42),1,0)))</f>
        <v>0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>
        <f t="shared" si="5"/>
        <v>0</v>
      </c>
      <c r="E43" s="4" t="str">
        <f t="shared" si="5"/>
        <v>b</v>
      </c>
      <c r="G43" t="s">
        <v>84</v>
      </c>
      <c r="H43" s="5">
        <f t="shared" si="6"/>
        <v>1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>
        <f t="shared" si="5"/>
        <v>0</v>
      </c>
      <c r="G44" t="s">
        <v>85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0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0</v>
      </c>
      <c r="G51" s="5">
        <f>C29*E29*L$36*$Q29</f>
        <v>0</v>
      </c>
      <c r="H51" s="5">
        <f>D29*E29*M$36*$Q29</f>
        <v>1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1</v>
      </c>
      <c r="R51" s="5">
        <f>H43*I43*J43*I51</f>
        <v>0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1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81" priority="1" stopIfTrue="1" operator="equal">
      <formula>1</formula>
    </cfRule>
  </conditionalFormatting>
  <conditionalFormatting sqref="C12:I12 C17:I17 M4:S4">
    <cfRule type="expression" dxfId="80" priority="2" stopIfTrue="1">
      <formula>C5</formula>
    </cfRule>
  </conditionalFormatting>
  <conditionalFormatting sqref="M12:M14 M17:M19">
    <cfRule type="expression" dxfId="79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87</v>
      </c>
      <c r="G2" s="6" t="s">
        <v>88</v>
      </c>
      <c r="L2" s="6" t="s">
        <v>89</v>
      </c>
    </row>
    <row r="4" spans="1:19" x14ac:dyDescent="0.15">
      <c r="C4" s="6" t="s">
        <v>90</v>
      </c>
      <c r="D4" s="6" t="s">
        <v>91</v>
      </c>
      <c r="E4" s="6" t="s">
        <v>92</v>
      </c>
      <c r="H4" s="6" t="s">
        <v>93</v>
      </c>
      <c r="I4" s="6" t="s">
        <v>94</v>
      </c>
      <c r="J4" s="6" t="s">
        <v>95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106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0</v>
      </c>
      <c r="J6" s="4">
        <v>0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1</v>
      </c>
      <c r="I7" s="4">
        <v>0</v>
      </c>
      <c r="J7" s="4">
        <v>0</v>
      </c>
    </row>
    <row r="9" spans="1:19" x14ac:dyDescent="0.15">
      <c r="A9" s="6" t="s">
        <v>107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0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0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1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0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0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0</v>
      </c>
      <c r="P28" t="s">
        <v>71</v>
      </c>
      <c r="Q28" s="5">
        <f>IF(OR(H28:N28),1,0)</f>
        <v>0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0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0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1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0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>
        <f t="shared" ref="C42:E44" si="5">IF(INDEX(acp,MATCH(C5,alternatives,0))=1,C5,0)</f>
        <v>0</v>
      </c>
      <c r="D42" s="4" t="str">
        <f t="shared" si="5"/>
        <v>b</v>
      </c>
      <c r="E42" s="4">
        <f t="shared" si="5"/>
        <v>0</v>
      </c>
      <c r="G42" t="s">
        <v>108</v>
      </c>
      <c r="H42" s="5">
        <f t="shared" ref="H42:J44" si="6">IF(C$42=$G42,1,IF(AND(C$42=0,C$43=$G42),1,IF(AND(C$42=0,C$43=0,C$44=$G42),1,0)))</f>
        <v>0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>
        <f t="shared" si="5"/>
        <v>0</v>
      </c>
      <c r="E43" s="4" t="str">
        <f t="shared" si="5"/>
        <v>b</v>
      </c>
      <c r="G43" t="s">
        <v>109</v>
      </c>
      <c r="H43" s="5">
        <f t="shared" si="6"/>
        <v>1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>
        <f t="shared" si="5"/>
        <v>0</v>
      </c>
      <c r="G44" t="s">
        <v>110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0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0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1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1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78" priority="1" stopIfTrue="1" operator="equal">
      <formula>1</formula>
    </cfRule>
  </conditionalFormatting>
  <conditionalFormatting sqref="C12:I12 C17:I17 M4:S4">
    <cfRule type="expression" dxfId="77" priority="2" stopIfTrue="1">
      <formula>C5</formula>
    </cfRule>
  </conditionalFormatting>
  <conditionalFormatting sqref="M12:M14 M17:M19">
    <cfRule type="expression" dxfId="76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86</v>
      </c>
    </row>
    <row r="2" spans="1:19" x14ac:dyDescent="0.15">
      <c r="B2" s="6" t="s">
        <v>87</v>
      </c>
      <c r="G2" s="6" t="s">
        <v>88</v>
      </c>
      <c r="L2" s="6" t="s">
        <v>89</v>
      </c>
    </row>
    <row r="4" spans="1:19" x14ac:dyDescent="0.15">
      <c r="C4" s="6" t="s">
        <v>90</v>
      </c>
      <c r="D4" s="6" t="s">
        <v>91</v>
      </c>
      <c r="E4" s="6" t="s">
        <v>92</v>
      </c>
      <c r="H4" s="6" t="s">
        <v>93</v>
      </c>
      <c r="I4" s="6" t="s">
        <v>94</v>
      </c>
      <c r="J4" s="6" t="s">
        <v>95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111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0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0</v>
      </c>
    </row>
    <row r="9" spans="1:19" x14ac:dyDescent="0.15">
      <c r="A9" s="6" t="s">
        <v>112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0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0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0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0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>
        <f t="shared" si="5"/>
        <v>0</v>
      </c>
      <c r="G42" t="s">
        <v>113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114</v>
      </c>
      <c r="H43" s="5">
        <f t="shared" si="6"/>
        <v>0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 t="str">
        <f t="shared" si="5"/>
        <v>a</v>
      </c>
      <c r="G44" t="s">
        <v>115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0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75" priority="1" stopIfTrue="1" operator="equal">
      <formula>1</formula>
    </cfRule>
  </conditionalFormatting>
  <conditionalFormatting sqref="C12:I12 C17:I17 M4:S4">
    <cfRule type="expression" dxfId="74" priority="2" stopIfTrue="1">
      <formula>C5</formula>
    </cfRule>
  </conditionalFormatting>
  <conditionalFormatting sqref="M12:M14 M17:M19">
    <cfRule type="expression" dxfId="73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0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0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0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1</v>
      </c>
      <c r="G18" s="4">
        <f t="shared" si="1"/>
        <v>0</v>
      </c>
      <c r="H18" s="4">
        <f t="shared" si="1"/>
        <v>1</v>
      </c>
      <c r="I18" s="4">
        <f t="shared" si="1"/>
        <v>1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0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0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0</v>
      </c>
      <c r="P28" t="s">
        <v>71</v>
      </c>
      <c r="Q28" s="5">
        <f>IF(OR(H28:N28),1,0)</f>
        <v>0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>
        <f t="shared" ref="C42:E44" si="5">IF(INDEX(acp,MATCH(C5,alternatives,0))=1,C5,0)</f>
        <v>0</v>
      </c>
      <c r="D42" s="4" t="str">
        <f t="shared" si="5"/>
        <v>b</v>
      </c>
      <c r="E42" s="4">
        <f t="shared" si="5"/>
        <v>0</v>
      </c>
      <c r="G42" t="s">
        <v>116</v>
      </c>
      <c r="H42" s="5">
        <f t="shared" ref="H42:J44" si="6">IF(C$42=$G42,1,IF(AND(C$42=0,C$43=$G42),1,IF(AND(C$42=0,C$43=0,C$44=$G42),1,0)))</f>
        <v>0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>
        <f t="shared" si="5"/>
        <v>0</v>
      </c>
      <c r="E43" s="4" t="str">
        <f t="shared" si="5"/>
        <v>b</v>
      </c>
      <c r="G43" t="s">
        <v>117</v>
      </c>
      <c r="H43" s="5">
        <f t="shared" si="6"/>
        <v>1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>
        <f t="shared" si="5"/>
        <v>0</v>
      </c>
      <c r="G44" t="s">
        <v>118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0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1</v>
      </c>
      <c r="P51" s="5">
        <f>H43*J43*G51</f>
        <v>0</v>
      </c>
      <c r="Q51" s="5">
        <f>I43*J43*H51</f>
        <v>1</v>
      </c>
      <c r="R51" s="5">
        <f>H43*I43*J43*I51</f>
        <v>1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1</v>
      </c>
      <c r="P58" s="5">
        <f t="shared" si="9"/>
        <v>0</v>
      </c>
      <c r="Q58" s="5">
        <f t="shared" si="9"/>
        <v>1</v>
      </c>
      <c r="R58" s="5">
        <f t="shared" si="9"/>
        <v>1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72" priority="1" stopIfTrue="1" operator="equal">
      <formula>1</formula>
    </cfRule>
  </conditionalFormatting>
  <conditionalFormatting sqref="C12:I12 C17:I17 M4:S4">
    <cfRule type="expression" dxfId="71" priority="2" stopIfTrue="1">
      <formula>C5</formula>
    </cfRule>
  </conditionalFormatting>
  <conditionalFormatting sqref="M12:M14 M17:M19">
    <cfRule type="expression" dxfId="70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0</v>
      </c>
      <c r="I6" s="4">
        <v>1</v>
      </c>
      <c r="J6" s="4">
        <v>0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1</v>
      </c>
      <c r="J7" s="4">
        <v>0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0</v>
      </c>
    </row>
    <row r="14" spans="1:19" x14ac:dyDescent="0.15">
      <c r="M14" t="s">
        <v>68</v>
      </c>
      <c r="N14" s="4">
        <f>Q30</f>
        <v>1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1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1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0</v>
      </c>
      <c r="D29" s="5">
        <f t="shared" si="2"/>
        <v>1</v>
      </c>
      <c r="E29" s="5">
        <f t="shared" si="2"/>
        <v>0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0</v>
      </c>
      <c r="L29" s="5">
        <f>IF(OR(H29,J29,C29*E29*Q$5),1,0)</f>
        <v>0</v>
      </c>
      <c r="M29" s="5">
        <f>IF(OR(I29,J29,D29*E29*R$5),1,0)</f>
        <v>0</v>
      </c>
      <c r="N29" s="5">
        <f>IF(OR(K29,L29,M29,C29*D29*E29*S$5),1,0)</f>
        <v>0</v>
      </c>
      <c r="P29" t="s">
        <v>72</v>
      </c>
      <c r="Q29" s="5">
        <f>IF(OR(H29:N29),1,0)</f>
        <v>0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1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1</v>
      </c>
      <c r="N30" s="5">
        <f>IF(OR(K30,L30,M30,C30*D30*E30*S$5),1,0)</f>
        <v>1</v>
      </c>
      <c r="P30" t="s">
        <v>73</v>
      </c>
      <c r="Q30" s="5">
        <f>IF(OR(H30:N30),1,0)</f>
        <v>1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>
        <f t="shared" si="5"/>
        <v>0</v>
      </c>
      <c r="E42" s="4" t="str">
        <f t="shared" si="5"/>
        <v>c</v>
      </c>
      <c r="G42" t="s">
        <v>119</v>
      </c>
      <c r="H42" s="5">
        <f t="shared" ref="H42:J44" si="6">IF(C$42=$G42,1,IF(AND(C$42=0,C$43=$G42),1,IF(AND(C$42=0,C$43=0,C$44=$G42),1,0)))</f>
        <v>1</v>
      </c>
      <c r="I42" s="5">
        <f t="shared" si="6"/>
        <v>1</v>
      </c>
      <c r="J42" s="5">
        <f t="shared" si="6"/>
        <v>0</v>
      </c>
    </row>
    <row r="43" spans="2:20" x14ac:dyDescent="0.15">
      <c r="B43" t="s">
        <v>5</v>
      </c>
      <c r="C43" s="4">
        <f t="shared" si="5"/>
        <v>0</v>
      </c>
      <c r="D43" s="4" t="str">
        <f t="shared" si="5"/>
        <v>a</v>
      </c>
      <c r="E43" s="4">
        <f t="shared" si="5"/>
        <v>0</v>
      </c>
      <c r="G43" t="s">
        <v>120</v>
      </c>
      <c r="H43" s="5">
        <f t="shared" si="6"/>
        <v>0</v>
      </c>
      <c r="I43" s="5">
        <f t="shared" si="6"/>
        <v>0</v>
      </c>
      <c r="J43" s="5">
        <f t="shared" si="6"/>
        <v>0</v>
      </c>
    </row>
    <row r="44" spans="2:20" x14ac:dyDescent="0.15">
      <c r="B44" t="s">
        <v>6</v>
      </c>
      <c r="C44" s="4" t="str">
        <f t="shared" si="5"/>
        <v>c</v>
      </c>
      <c r="D44" s="4" t="str">
        <f t="shared" si="5"/>
        <v>c</v>
      </c>
      <c r="E44" s="4" t="str">
        <f t="shared" si="5"/>
        <v>a</v>
      </c>
      <c r="G44" t="s">
        <v>121</v>
      </c>
      <c r="H44" s="5">
        <f t="shared" si="6"/>
        <v>0</v>
      </c>
      <c r="I44" s="5">
        <f t="shared" si="6"/>
        <v>0</v>
      </c>
      <c r="J44" s="5">
        <f t="shared" si="6"/>
        <v>1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1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1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0</v>
      </c>
      <c r="G51" s="5">
        <f>C29*E29*L$36*$Q29</f>
        <v>0</v>
      </c>
      <c r="H51" s="5">
        <f>D29*E29*M$36*$Q29</f>
        <v>0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1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1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69" priority="1" stopIfTrue="1" operator="equal">
      <formula>1</formula>
    </cfRule>
  </conditionalFormatting>
  <conditionalFormatting sqref="C12:I12 C17:I17 M4:S4">
    <cfRule type="expression" dxfId="68" priority="2" stopIfTrue="1">
      <formula>C5</formula>
    </cfRule>
  </conditionalFormatting>
  <conditionalFormatting sqref="M12:M14 M17:M19">
    <cfRule type="expression" dxfId="67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0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0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1</v>
      </c>
      <c r="I18" s="4">
        <f t="shared" si="1"/>
        <v>0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0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0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>
        <f t="shared" si="5"/>
        <v>0</v>
      </c>
      <c r="G42" t="s">
        <v>122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123</v>
      </c>
      <c r="H43" s="5">
        <f t="shared" si="6"/>
        <v>0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 t="str">
        <f t="shared" si="5"/>
        <v>a</v>
      </c>
      <c r="G44" t="s">
        <v>124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0</v>
      </c>
      <c r="G51" s="5">
        <f>C29*E29*L$36*$Q29</f>
        <v>0</v>
      </c>
      <c r="H51" s="5">
        <f>D29*E29*M$36*$Q29</f>
        <v>1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1</v>
      </c>
      <c r="R51" s="5">
        <f>H43*I43*J43*I51</f>
        <v>0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1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66" priority="1" stopIfTrue="1" operator="equal">
      <formula>1</formula>
    </cfRule>
  </conditionalFormatting>
  <conditionalFormatting sqref="C12:I12 C17:I17 M4:S4">
    <cfRule type="expression" dxfId="65" priority="2" stopIfTrue="1">
      <formula>C5</formula>
    </cfRule>
  </conditionalFormatting>
  <conditionalFormatting sqref="M12:M14 M17:M19">
    <cfRule type="expression" dxfId="64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125</v>
      </c>
    </row>
    <row r="2" spans="1:19" x14ac:dyDescent="0.15">
      <c r="B2" s="6" t="s">
        <v>126</v>
      </c>
      <c r="G2" s="6" t="s">
        <v>127</v>
      </c>
      <c r="L2" s="6" t="s">
        <v>128</v>
      </c>
    </row>
    <row r="4" spans="1:19" x14ac:dyDescent="0.15">
      <c r="C4" s="6" t="s">
        <v>129</v>
      </c>
      <c r="D4" s="6" t="s">
        <v>130</v>
      </c>
      <c r="E4" s="6" t="s">
        <v>131</v>
      </c>
      <c r="H4" s="6" t="s">
        <v>132</v>
      </c>
      <c r="I4" s="6" t="s">
        <v>133</v>
      </c>
      <c r="J4" s="6" t="s">
        <v>134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135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0</v>
      </c>
      <c r="I6" s="4">
        <v>0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1</v>
      </c>
    </row>
    <row r="9" spans="1:19" x14ac:dyDescent="0.15">
      <c r="A9" s="6" t="s">
        <v>136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0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0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1</v>
      </c>
      <c r="I18" s="4">
        <f t="shared" si="1"/>
        <v>0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0</v>
      </c>
      <c r="E28" s="5">
        <f t="shared" si="2"/>
        <v>1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0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0</v>
      </c>
      <c r="P28" t="s">
        <v>71</v>
      </c>
      <c r="Q28" s="5">
        <f>IF(OR(H28:N28),1,0)</f>
        <v>0</v>
      </c>
    </row>
    <row r="29" spans="1:23" x14ac:dyDescent="0.15">
      <c r="B29" t="s">
        <v>72</v>
      </c>
      <c r="C29" s="5">
        <f t="shared" si="2"/>
        <v>0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0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0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>
        <f t="shared" ref="C42:E44" si="5">IF(INDEX(acp,MATCH(C5,alternatives,0))=1,C5,0)</f>
        <v>0</v>
      </c>
      <c r="D42" s="4" t="str">
        <f t="shared" si="5"/>
        <v>b</v>
      </c>
      <c r="E42" s="4">
        <f t="shared" si="5"/>
        <v>0</v>
      </c>
      <c r="G42" t="s">
        <v>137</v>
      </c>
      <c r="H42" s="5">
        <f t="shared" ref="H42:J44" si="6">IF(C$42=$G42,1,IF(AND(C$42=0,C$43=$G42),1,IF(AND(C$42=0,C$43=0,C$44=$G42),1,0)))</f>
        <v>0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>
        <f t="shared" si="5"/>
        <v>0</v>
      </c>
      <c r="E43" s="4" t="str">
        <f t="shared" si="5"/>
        <v>b</v>
      </c>
      <c r="G43" t="s">
        <v>138</v>
      </c>
      <c r="H43" s="5">
        <f t="shared" si="6"/>
        <v>1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>
        <f t="shared" si="5"/>
        <v>0</v>
      </c>
      <c r="G44" t="s">
        <v>139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0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0</v>
      </c>
      <c r="G51" s="5">
        <f>C29*E29*L$36*$Q29</f>
        <v>0</v>
      </c>
      <c r="H51" s="5">
        <f>D29*E29*M$36*$Q29</f>
        <v>1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1</v>
      </c>
      <c r="R51" s="5">
        <f>H43*I43*J43*I51</f>
        <v>0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1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63" priority="1" stopIfTrue="1" operator="equal">
      <formula>1</formula>
    </cfRule>
  </conditionalFormatting>
  <conditionalFormatting sqref="C12:I12 C17:I17 M4:S4">
    <cfRule type="expression" dxfId="62" priority="2" stopIfTrue="1">
      <formula>C5</formula>
    </cfRule>
  </conditionalFormatting>
  <conditionalFormatting sqref="M12:M14 M17:M19">
    <cfRule type="expression" dxfId="61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0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1</v>
      </c>
      <c r="I7" s="4">
        <v>0</v>
      </c>
      <c r="J7" s="4">
        <v>0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0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0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0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1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0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>
        <f t="shared" si="5"/>
        <v>0</v>
      </c>
      <c r="G42" t="s">
        <v>140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141</v>
      </c>
      <c r="H43" s="5">
        <f t="shared" si="6"/>
        <v>0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 t="str">
        <f t="shared" si="5"/>
        <v>a</v>
      </c>
      <c r="G44" t="s">
        <v>142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0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60" priority="1" stopIfTrue="1" operator="equal">
      <formula>1</formula>
    </cfRule>
  </conditionalFormatting>
  <conditionalFormatting sqref="C12:I12 C17:I17 M4:S4">
    <cfRule type="expression" dxfId="59" priority="2" stopIfTrue="1">
      <formula>C5</formula>
    </cfRule>
  </conditionalFormatting>
  <conditionalFormatting sqref="M12:M14 M17:M19">
    <cfRule type="expression" dxfId="58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55"/>
  <sheetViews>
    <sheetView zoomScale="90" zoomScaleNormal="90" workbookViewId="0">
      <selection activeCell="D4" sqref="D4"/>
    </sheetView>
  </sheetViews>
  <sheetFormatPr defaultColWidth="3.625" defaultRowHeight="13.5" x14ac:dyDescent="0.15"/>
  <cols>
    <col min="1" max="70" width="4.625" customWidth="1"/>
  </cols>
  <sheetData>
    <row r="1" spans="2:25" x14ac:dyDescent="0.15">
      <c r="B1" s="6" t="s">
        <v>0</v>
      </c>
      <c r="H1" s="6" t="s">
        <v>17</v>
      </c>
    </row>
    <row r="2" spans="2:25" x14ac:dyDescent="0.15">
      <c r="C2" s="6" t="s">
        <v>40</v>
      </c>
      <c r="D2" s="6" t="s">
        <v>2</v>
      </c>
      <c r="E2" s="6" t="s">
        <v>3</v>
      </c>
      <c r="I2" s="1">
        <v>1</v>
      </c>
      <c r="J2" s="1">
        <v>2</v>
      </c>
      <c r="K2" s="1">
        <v>3</v>
      </c>
      <c r="L2" s="1">
        <v>12</v>
      </c>
      <c r="M2" s="1">
        <v>13</v>
      </c>
      <c r="N2" s="1">
        <v>23</v>
      </c>
      <c r="O2" s="1" t="s">
        <v>46</v>
      </c>
    </row>
    <row r="3" spans="2:25" x14ac:dyDescent="0.15">
      <c r="B3" t="s">
        <v>4</v>
      </c>
      <c r="C3" s="3" t="str">
        <f>'ALL-pref'!B3</f>
        <v>a</v>
      </c>
      <c r="D3" s="3" t="str">
        <f>'ALL-pref'!C3</f>
        <v>b</v>
      </c>
      <c r="E3" s="3" t="str">
        <f>'ALL-pref'!D3</f>
        <v>c</v>
      </c>
      <c r="H3" s="6" t="s">
        <v>21</v>
      </c>
      <c r="I3" s="3">
        <f>'ALL-pref'!B9</f>
        <v>0</v>
      </c>
      <c r="J3" s="3">
        <f>'ALL-pref'!C9</f>
        <v>0</v>
      </c>
      <c r="K3" s="3">
        <f>'ALL-pref'!D9</f>
        <v>0</v>
      </c>
      <c r="L3" s="3">
        <f>'ALL-pref'!E9</f>
        <v>1</v>
      </c>
      <c r="M3" s="3">
        <f>'ALL-pref'!F9</f>
        <v>0</v>
      </c>
      <c r="N3" s="3">
        <f>'ALL-pref'!G9</f>
        <v>1</v>
      </c>
      <c r="O3" s="3">
        <f>'ALL-pref'!H9</f>
        <v>1</v>
      </c>
    </row>
    <row r="4" spans="2:25" x14ac:dyDescent="0.15">
      <c r="B4" t="s">
        <v>5</v>
      </c>
      <c r="C4" s="3" t="str">
        <f>'ALL-pref'!B4</f>
        <v>b</v>
      </c>
      <c r="D4" s="3" t="str">
        <f>'ALL-pref'!C4</f>
        <v>a</v>
      </c>
      <c r="E4" s="3" t="str">
        <f>'ALL-pref'!D4</f>
        <v>b</v>
      </c>
    </row>
    <row r="5" spans="2:25" x14ac:dyDescent="0.15">
      <c r="B5" t="s">
        <v>6</v>
      </c>
      <c r="C5" s="3" t="str">
        <f>'ALL-pref'!B5</f>
        <v>c</v>
      </c>
      <c r="D5" s="3" t="str">
        <f>'ALL-pref'!C5</f>
        <v>c</v>
      </c>
      <c r="E5" s="3" t="str">
        <f>'ALL-pref'!D5</f>
        <v>a</v>
      </c>
    </row>
    <row r="7" spans="2:25" x14ac:dyDescent="0.15">
      <c r="B7" s="6" t="s">
        <v>13</v>
      </c>
    </row>
    <row r="8" spans="2:25" x14ac:dyDescent="0.15">
      <c r="O8" s="6"/>
      <c r="P8" s="10">
        <v>111</v>
      </c>
      <c r="Q8" s="6"/>
    </row>
    <row r="9" spans="2:25" x14ac:dyDescent="0.15">
      <c r="B9" s="6" t="s">
        <v>285</v>
      </c>
      <c r="O9" s="8" t="s">
        <v>47</v>
      </c>
      <c r="P9" s="4">
        <f>'111'!N17</f>
        <v>0</v>
      </c>
    </row>
    <row r="10" spans="2:25" x14ac:dyDescent="0.15">
      <c r="B10" s="8" t="s">
        <v>8</v>
      </c>
      <c r="C10" s="4">
        <f>'core-TOTAL'!Q4</f>
        <v>0</v>
      </c>
      <c r="O10" s="8" t="s">
        <v>48</v>
      </c>
      <c r="P10" s="4">
        <f>'111'!N18</f>
        <v>0</v>
      </c>
    </row>
    <row r="11" spans="2:25" x14ac:dyDescent="0.15">
      <c r="B11" s="41" t="s">
        <v>10</v>
      </c>
      <c r="C11" s="4">
        <f>'core-TOTAL'!Q5</f>
        <v>1</v>
      </c>
      <c r="O11" s="8" t="s">
        <v>49</v>
      </c>
      <c r="P11" s="4">
        <f>'111'!N19</f>
        <v>0</v>
      </c>
    </row>
    <row r="12" spans="2:25" x14ac:dyDescent="0.15">
      <c r="B12" s="8" t="s">
        <v>12</v>
      </c>
      <c r="C12" s="4">
        <f>'core-TOTAL'!Q6</f>
        <v>0</v>
      </c>
      <c r="O12" s="8"/>
      <c r="P12" s="9"/>
    </row>
    <row r="14" spans="2:25" x14ac:dyDescent="0.15">
      <c r="F14" s="6"/>
      <c r="G14" s="11">
        <v>211</v>
      </c>
      <c r="O14" s="6"/>
      <c r="P14" s="11">
        <v>121</v>
      </c>
      <c r="X14" s="6"/>
      <c r="Y14" s="11">
        <v>112</v>
      </c>
    </row>
    <row r="15" spans="2:25" x14ac:dyDescent="0.15">
      <c r="F15" s="8" t="s">
        <v>47</v>
      </c>
      <c r="G15" s="4">
        <f>'211'!N17</f>
        <v>0</v>
      </c>
      <c r="O15" s="8" t="s">
        <v>47</v>
      </c>
      <c r="P15" s="4">
        <f>'121'!N17</f>
        <v>1</v>
      </c>
      <c r="X15" s="8" t="s">
        <v>47</v>
      </c>
      <c r="Y15" s="4">
        <f>'112'!N17</f>
        <v>0</v>
      </c>
    </row>
    <row r="16" spans="2:25" x14ac:dyDescent="0.15">
      <c r="F16" s="8" t="s">
        <v>48</v>
      </c>
      <c r="G16" s="4">
        <f>'211'!N18</f>
        <v>1</v>
      </c>
      <c r="O16" s="8" t="s">
        <v>48</v>
      </c>
      <c r="P16" s="4">
        <f>'121'!N18</f>
        <v>0</v>
      </c>
      <c r="X16" s="8" t="s">
        <v>48</v>
      </c>
      <c r="Y16" s="4">
        <f>'112'!N18</f>
        <v>1</v>
      </c>
    </row>
    <row r="17" spans="4:28" x14ac:dyDescent="0.15">
      <c r="F17" s="8" t="s">
        <v>49</v>
      </c>
      <c r="G17" s="4">
        <f>'211'!N19</f>
        <v>0</v>
      </c>
      <c r="O17" s="8" t="s">
        <v>49</v>
      </c>
      <c r="P17" s="4">
        <f>'121'!N19</f>
        <v>0</v>
      </c>
      <c r="X17" s="8" t="s">
        <v>49</v>
      </c>
      <c r="Y17" s="4">
        <f>'112'!N19</f>
        <v>0</v>
      </c>
    </row>
    <row r="22" spans="4:28" x14ac:dyDescent="0.15">
      <c r="F22" s="12">
        <v>311</v>
      </c>
      <c r="K22" s="12">
        <v>221</v>
      </c>
      <c r="N22" s="12">
        <v>212</v>
      </c>
      <c r="Q22" s="12">
        <v>131</v>
      </c>
      <c r="T22" s="12">
        <v>122</v>
      </c>
      <c r="AA22" s="12">
        <v>113</v>
      </c>
    </row>
    <row r="23" spans="4:28" x14ac:dyDescent="0.15">
      <c r="E23" s="8" t="s">
        <v>47</v>
      </c>
      <c r="F23" s="4">
        <f>'311'!N17</f>
        <v>0</v>
      </c>
      <c r="J23" s="8" t="s">
        <v>47</v>
      </c>
      <c r="K23" s="4">
        <f>'221'!N17</f>
        <v>0</v>
      </c>
      <c r="M23" s="8" t="s">
        <v>47</v>
      </c>
      <c r="N23" s="4">
        <f>'212'!N17</f>
        <v>0</v>
      </c>
      <c r="P23" s="8" t="s">
        <v>47</v>
      </c>
      <c r="Q23" s="4">
        <f>'131'!N17</f>
        <v>1</v>
      </c>
      <c r="S23" s="8" t="s">
        <v>47</v>
      </c>
      <c r="T23" s="4">
        <f>'122'!N17</f>
        <v>0</v>
      </c>
      <c r="Z23" s="8" t="s">
        <v>47</v>
      </c>
      <c r="AA23" s="4">
        <f>'113'!N17</f>
        <v>0</v>
      </c>
    </row>
    <row r="24" spans="4:28" x14ac:dyDescent="0.15">
      <c r="E24" s="8" t="s">
        <v>48</v>
      </c>
      <c r="F24" s="4">
        <f>'311'!N18</f>
        <v>1</v>
      </c>
      <c r="J24" s="8" t="s">
        <v>48</v>
      </c>
      <c r="K24" s="4">
        <f>'221'!N18</f>
        <v>0</v>
      </c>
      <c r="M24" s="8" t="s">
        <v>48</v>
      </c>
      <c r="N24" s="4">
        <f>'212'!N18</f>
        <v>1</v>
      </c>
      <c r="P24" s="8" t="s">
        <v>48</v>
      </c>
      <c r="Q24" s="4">
        <f>'131'!N18</f>
        <v>0</v>
      </c>
      <c r="S24" s="8" t="s">
        <v>48</v>
      </c>
      <c r="T24" s="4">
        <f>'122'!N18</f>
        <v>1</v>
      </c>
      <c r="Z24" s="8" t="s">
        <v>48</v>
      </c>
      <c r="AA24" s="4">
        <f>'113'!N18</f>
        <v>1</v>
      </c>
    </row>
    <row r="25" spans="4:28" x14ac:dyDescent="0.15">
      <c r="E25" s="8" t="s">
        <v>49</v>
      </c>
      <c r="F25" s="4">
        <f>'311'!N19</f>
        <v>0</v>
      </c>
      <c r="J25" s="8" t="s">
        <v>49</v>
      </c>
      <c r="K25" s="4">
        <f>'221'!N19</f>
        <v>0</v>
      </c>
      <c r="M25" s="8" t="s">
        <v>49</v>
      </c>
      <c r="N25" s="4">
        <f>'212'!N19</f>
        <v>0</v>
      </c>
      <c r="P25" s="8" t="s">
        <v>49</v>
      </c>
      <c r="Q25" s="4">
        <f>'131'!N19</f>
        <v>0</v>
      </c>
      <c r="S25" s="8" t="s">
        <v>49</v>
      </c>
      <c r="T25" s="4">
        <f>'122'!N19</f>
        <v>0</v>
      </c>
      <c r="Z25" s="8" t="s">
        <v>49</v>
      </c>
      <c r="AA25" s="4">
        <f>'113'!N19</f>
        <v>0</v>
      </c>
    </row>
    <row r="30" spans="4:28" x14ac:dyDescent="0.15">
      <c r="D30" s="6"/>
      <c r="E30" s="13">
        <v>321</v>
      </c>
      <c r="H30" s="6"/>
      <c r="I30" s="13">
        <v>312</v>
      </c>
      <c r="L30" s="6"/>
      <c r="M30" s="13">
        <v>231</v>
      </c>
      <c r="O30" s="6"/>
      <c r="P30" s="13">
        <v>222</v>
      </c>
      <c r="R30" s="6"/>
      <c r="S30" s="13">
        <v>132</v>
      </c>
      <c r="V30" s="6"/>
      <c r="W30" s="13">
        <v>213</v>
      </c>
      <c r="AA30" s="6"/>
      <c r="AB30" s="13">
        <v>123</v>
      </c>
    </row>
    <row r="31" spans="4:28" x14ac:dyDescent="0.15">
      <c r="D31" s="8" t="s">
        <v>47</v>
      </c>
      <c r="E31" s="4">
        <f>'321'!N17</f>
        <v>0</v>
      </c>
      <c r="H31" s="8" t="s">
        <v>47</v>
      </c>
      <c r="I31" s="4">
        <f>'312'!N17</f>
        <v>0</v>
      </c>
      <c r="L31" s="8" t="s">
        <v>47</v>
      </c>
      <c r="M31" s="4">
        <f>'231'!N17</f>
        <v>0</v>
      </c>
      <c r="O31" s="8" t="s">
        <v>47</v>
      </c>
      <c r="P31" s="4">
        <f>'222'!N17</f>
        <v>0</v>
      </c>
      <c r="R31" s="8" t="s">
        <v>47</v>
      </c>
      <c r="S31" s="4">
        <f>'132'!N17</f>
        <v>0</v>
      </c>
      <c r="V31" s="8" t="s">
        <v>47</v>
      </c>
      <c r="W31" s="4">
        <f>'213'!N17</f>
        <v>0</v>
      </c>
      <c r="AA31" s="8" t="s">
        <v>47</v>
      </c>
      <c r="AB31" s="4">
        <f>'123'!N17</f>
        <v>0</v>
      </c>
    </row>
    <row r="32" spans="4:28" x14ac:dyDescent="0.15">
      <c r="D32" s="8" t="s">
        <v>48</v>
      </c>
      <c r="E32" s="4">
        <f>'321'!N18</f>
        <v>0</v>
      </c>
      <c r="H32" s="8" t="s">
        <v>48</v>
      </c>
      <c r="I32" s="4">
        <f>'312'!N18</f>
        <v>1</v>
      </c>
      <c r="L32" s="8" t="s">
        <v>48</v>
      </c>
      <c r="M32" s="4">
        <f>'231'!N18</f>
        <v>0</v>
      </c>
      <c r="O32" s="8" t="s">
        <v>48</v>
      </c>
      <c r="P32" s="4">
        <f>'222'!N18</f>
        <v>1</v>
      </c>
      <c r="R32" s="8" t="s">
        <v>48</v>
      </c>
      <c r="S32" s="4">
        <f>'132'!N18</f>
        <v>0</v>
      </c>
      <c r="V32" s="8" t="s">
        <v>48</v>
      </c>
      <c r="W32" s="4">
        <f>'213'!N18</f>
        <v>1</v>
      </c>
      <c r="AA32" s="8" t="s">
        <v>48</v>
      </c>
      <c r="AB32" s="4">
        <f>'123'!N18</f>
        <v>1</v>
      </c>
    </row>
    <row r="33" spans="4:28" x14ac:dyDescent="0.15">
      <c r="D33" s="8" t="s">
        <v>49</v>
      </c>
      <c r="E33" s="4">
        <f>'321'!N19</f>
        <v>0</v>
      </c>
      <c r="H33" s="8" t="s">
        <v>49</v>
      </c>
      <c r="I33" s="4">
        <f>'312'!N19</f>
        <v>0</v>
      </c>
      <c r="L33" s="8" t="s">
        <v>49</v>
      </c>
      <c r="M33" s="4">
        <f>'231'!N19</f>
        <v>0</v>
      </c>
      <c r="O33" s="8" t="s">
        <v>49</v>
      </c>
      <c r="P33" s="4">
        <f>'222'!N19</f>
        <v>0</v>
      </c>
      <c r="R33" s="8" t="s">
        <v>49</v>
      </c>
      <c r="S33" s="4">
        <f>'132'!N19</f>
        <v>0</v>
      </c>
      <c r="V33" s="8" t="s">
        <v>49</v>
      </c>
      <c r="W33" s="4">
        <f>'213'!N19</f>
        <v>0</v>
      </c>
      <c r="AA33" s="8" t="s">
        <v>49</v>
      </c>
      <c r="AB33" s="4">
        <f>'123'!N19</f>
        <v>0</v>
      </c>
    </row>
    <row r="38" spans="4:28" x14ac:dyDescent="0.15">
      <c r="E38" s="6"/>
      <c r="F38" s="14">
        <v>331</v>
      </c>
      <c r="J38" s="6"/>
      <c r="K38" s="14">
        <v>322</v>
      </c>
      <c r="M38" s="6"/>
      <c r="N38" s="14">
        <v>232</v>
      </c>
      <c r="P38" s="6"/>
      <c r="Q38" s="14">
        <v>313</v>
      </c>
      <c r="S38" s="6"/>
      <c r="T38" s="14">
        <v>223</v>
      </c>
      <c r="Z38" s="6"/>
      <c r="AA38" s="14">
        <v>133</v>
      </c>
    </row>
    <row r="39" spans="4:28" x14ac:dyDescent="0.15">
      <c r="E39" s="8" t="s">
        <v>47</v>
      </c>
      <c r="F39" s="4">
        <f>'331'!N17</f>
        <v>0</v>
      </c>
      <c r="J39" s="8" t="s">
        <v>47</v>
      </c>
      <c r="K39" s="4">
        <f>'322'!N17</f>
        <v>0</v>
      </c>
      <c r="M39" s="8" t="s">
        <v>47</v>
      </c>
      <c r="N39" s="4">
        <f>'232'!N17</f>
        <v>0</v>
      </c>
      <c r="P39" s="8" t="s">
        <v>47</v>
      </c>
      <c r="Q39" s="4">
        <f>'313'!N17</f>
        <v>0</v>
      </c>
      <c r="S39" s="8" t="s">
        <v>47</v>
      </c>
      <c r="T39" s="4">
        <f>'223'!N17</f>
        <v>0</v>
      </c>
      <c r="Z39" s="8" t="s">
        <v>47</v>
      </c>
      <c r="AA39" s="4">
        <f>'133'!N17</f>
        <v>0</v>
      </c>
    </row>
    <row r="40" spans="4:28" x14ac:dyDescent="0.15">
      <c r="E40" s="8" t="s">
        <v>48</v>
      </c>
      <c r="F40" s="4">
        <f>'331'!N18</f>
        <v>0</v>
      </c>
      <c r="J40" s="8" t="s">
        <v>48</v>
      </c>
      <c r="K40" s="4">
        <f>'322'!N18</f>
        <v>1</v>
      </c>
      <c r="M40" s="8" t="s">
        <v>48</v>
      </c>
      <c r="N40" s="4">
        <f>'232'!N18</f>
        <v>0</v>
      </c>
      <c r="P40" s="8" t="s">
        <v>48</v>
      </c>
      <c r="Q40" s="4">
        <f>'313'!N18</f>
        <v>1</v>
      </c>
      <c r="S40" s="8" t="s">
        <v>48</v>
      </c>
      <c r="T40" s="4">
        <f>'223'!N18</f>
        <v>1</v>
      </c>
      <c r="Z40" s="8" t="s">
        <v>48</v>
      </c>
      <c r="AA40" s="4">
        <f>'133'!N18</f>
        <v>0</v>
      </c>
    </row>
    <row r="41" spans="4:28" x14ac:dyDescent="0.15">
      <c r="E41" s="8" t="s">
        <v>49</v>
      </c>
      <c r="F41" s="4">
        <f>'331'!N19</f>
        <v>0</v>
      </c>
      <c r="J41" s="8" t="s">
        <v>49</v>
      </c>
      <c r="K41" s="4">
        <f>'322'!N19</f>
        <v>0</v>
      </c>
      <c r="M41" s="8" t="s">
        <v>49</v>
      </c>
      <c r="N41" s="4">
        <f>'232'!N19</f>
        <v>0</v>
      </c>
      <c r="P41" s="8" t="s">
        <v>49</v>
      </c>
      <c r="Q41" s="4">
        <f>'313'!N19</f>
        <v>0</v>
      </c>
      <c r="S41" s="8" t="s">
        <v>49</v>
      </c>
      <c r="T41" s="4">
        <f>'223'!N19</f>
        <v>0</v>
      </c>
      <c r="Z41" s="8" t="s">
        <v>49</v>
      </c>
      <c r="AA41" s="4">
        <f>'133'!N19</f>
        <v>0</v>
      </c>
    </row>
    <row r="46" spans="4:28" x14ac:dyDescent="0.15">
      <c r="F46" s="6"/>
      <c r="G46" s="15">
        <v>332</v>
      </c>
      <c r="O46" s="6"/>
      <c r="P46" s="15">
        <v>323</v>
      </c>
      <c r="X46" s="6"/>
      <c r="Y46" s="15">
        <v>233</v>
      </c>
    </row>
    <row r="47" spans="4:28" x14ac:dyDescent="0.15">
      <c r="F47" s="8" t="s">
        <v>47</v>
      </c>
      <c r="G47" s="4">
        <f>'332'!N17</f>
        <v>0</v>
      </c>
      <c r="O47" s="8" t="s">
        <v>47</v>
      </c>
      <c r="P47" s="4">
        <f>'323'!N17</f>
        <v>0</v>
      </c>
      <c r="X47" s="8" t="s">
        <v>47</v>
      </c>
      <c r="Y47" s="4">
        <f>'233'!N17</f>
        <v>0</v>
      </c>
    </row>
    <row r="48" spans="4:28" x14ac:dyDescent="0.15">
      <c r="F48" s="8" t="s">
        <v>48</v>
      </c>
      <c r="G48" s="4">
        <f>'332'!N18</f>
        <v>0</v>
      </c>
      <c r="O48" s="8" t="s">
        <v>48</v>
      </c>
      <c r="P48" s="4">
        <f>'323'!N18</f>
        <v>1</v>
      </c>
      <c r="X48" s="8" t="s">
        <v>48</v>
      </c>
      <c r="Y48" s="4">
        <f>'233'!N18</f>
        <v>0</v>
      </c>
    </row>
    <row r="49" spans="6:25" x14ac:dyDescent="0.15">
      <c r="F49" s="8" t="s">
        <v>49</v>
      </c>
      <c r="G49" s="4">
        <f>'332'!N19</f>
        <v>0</v>
      </c>
      <c r="O49" s="8" t="s">
        <v>49</v>
      </c>
      <c r="P49" s="4">
        <f>'323'!N19</f>
        <v>0</v>
      </c>
      <c r="X49" s="8" t="s">
        <v>49</v>
      </c>
      <c r="Y49" s="4">
        <f>'233'!N19</f>
        <v>0</v>
      </c>
    </row>
    <row r="52" spans="6:25" x14ac:dyDescent="0.15">
      <c r="O52" s="6"/>
      <c r="P52" s="16">
        <v>333</v>
      </c>
    </row>
    <row r="53" spans="6:25" x14ac:dyDescent="0.15">
      <c r="O53" s="8" t="s">
        <v>47</v>
      </c>
      <c r="P53" s="4">
        <f>'333'!N17</f>
        <v>0</v>
      </c>
    </row>
    <row r="54" spans="6:25" x14ac:dyDescent="0.15">
      <c r="O54" s="8" t="s">
        <v>48</v>
      </c>
      <c r="P54" s="4">
        <f>'333'!N18</f>
        <v>0</v>
      </c>
    </row>
    <row r="55" spans="6:25" x14ac:dyDescent="0.15">
      <c r="O55" s="8" t="s">
        <v>49</v>
      </c>
      <c r="P55" s="4">
        <f>'333'!N19</f>
        <v>0</v>
      </c>
    </row>
  </sheetData>
  <sheetProtection sheet="1" objects="1" scenarios="1"/>
  <phoneticPr fontId="1"/>
  <conditionalFormatting sqref="W31:W33 T23:T25 N23:N25 Y15:Y17 P9:P12 P15:P17 G15:G17 K23:K25 F23:F25 Q23:Q25 AA23:AA25 M31:M33 E31:E33 I31:I33 P31:P33 S31:S33 AB31:AB33 T39:T41 F39:F41 K39:K41 N39:N41 Q39:Q41 AA39:AA41 Y47:Y49 G47:G49 P47:P49 P53:P55 C10:C12 I3:O3">
    <cfRule type="cellIs" dxfId="105" priority="1" stopIfTrue="1" operator="equal">
      <formula>1</formula>
    </cfRule>
  </conditionalFormatting>
  <conditionalFormatting sqref="I2:O2">
    <cfRule type="expression" dxfId="104" priority="2" stopIfTrue="1">
      <formula>I3</formula>
    </cfRule>
  </conditionalFormatting>
  <conditionalFormatting sqref="O9:O12 X15:X17 O15:O17 F15:F17 M23:M25 P23:P25 E23:E25 J23:J25 S23:S25 Z23:Z25 O31:O33 D31:D33 H31:H33 L31:L33 R31:R33 V31:V33 AA31:AA33 E39:E41 J39:J41 M39:M41 P39:P41 S39:S41 Z39:Z41 F47:F49 O47:O49 X47:X49 O53:O55">
    <cfRule type="expression" dxfId="103" priority="3" stopIfTrue="1">
      <formula>E9</formula>
    </cfRule>
  </conditionalFormatting>
  <dataValidations count="2">
    <dataValidation type="list" allowBlank="1" showInputMessage="1" showErrorMessage="1" sqref="I3:O3">
      <formula1>binary</formula1>
    </dataValidation>
    <dataValidation type="list" allowBlank="1" showInputMessage="1" showErrorMessage="1" sqref="D3:E5">
      <formula1>alternatives</formula1>
    </dataValidation>
  </dataValidations>
  <pageMargins left="0.78740157480314965" right="0.78740157480314965" top="0.98425196850393704" bottom="0.98425196850393704" header="0.51181102362204722" footer="0.51181102362204722"/>
  <pageSetup paperSize="9" scale="66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125</v>
      </c>
    </row>
    <row r="2" spans="1:19" x14ac:dyDescent="0.15">
      <c r="B2" s="6" t="s">
        <v>126</v>
      </c>
      <c r="G2" s="6" t="s">
        <v>127</v>
      </c>
      <c r="L2" s="6" t="s">
        <v>128</v>
      </c>
    </row>
    <row r="4" spans="1:19" x14ac:dyDescent="0.15">
      <c r="C4" s="6" t="s">
        <v>129</v>
      </c>
      <c r="D4" s="6" t="s">
        <v>130</v>
      </c>
      <c r="E4" s="6" t="s">
        <v>131</v>
      </c>
      <c r="H4" s="6" t="s">
        <v>132</v>
      </c>
      <c r="I4" s="6" t="s">
        <v>133</v>
      </c>
      <c r="J4" s="6" t="s">
        <v>134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143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0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1</v>
      </c>
      <c r="I7" s="4">
        <v>0</v>
      </c>
      <c r="J7" s="4">
        <v>0</v>
      </c>
    </row>
    <row r="9" spans="1:19" x14ac:dyDescent="0.15">
      <c r="A9" s="6" t="s">
        <v>144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0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1</v>
      </c>
      <c r="G18" s="4">
        <f t="shared" si="1"/>
        <v>0</v>
      </c>
      <c r="H18" s="4">
        <f t="shared" si="1"/>
        <v>1</v>
      </c>
      <c r="I18" s="4">
        <f t="shared" si="1"/>
        <v>1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0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0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0</v>
      </c>
      <c r="P28" t="s">
        <v>71</v>
      </c>
      <c r="Q28" s="5">
        <f>IF(OR(H28:N28),1,0)</f>
        <v>0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1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>
        <f t="shared" ref="C42:E44" si="5">IF(INDEX(acp,MATCH(C5,alternatives,0))=1,C5,0)</f>
        <v>0</v>
      </c>
      <c r="D42" s="4" t="str">
        <f t="shared" si="5"/>
        <v>b</v>
      </c>
      <c r="E42" s="4">
        <f t="shared" si="5"/>
        <v>0</v>
      </c>
      <c r="G42" t="s">
        <v>137</v>
      </c>
      <c r="H42" s="5">
        <f t="shared" ref="H42:J44" si="6">IF(C$42=$G42,1,IF(AND(C$42=0,C$43=$G42),1,IF(AND(C$42=0,C$43=0,C$44=$G42),1,0)))</f>
        <v>0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>
        <f t="shared" si="5"/>
        <v>0</v>
      </c>
      <c r="E43" s="4" t="str">
        <f t="shared" si="5"/>
        <v>b</v>
      </c>
      <c r="G43" t="s">
        <v>138</v>
      </c>
      <c r="H43" s="5">
        <f t="shared" si="6"/>
        <v>1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>
        <f t="shared" si="5"/>
        <v>0</v>
      </c>
      <c r="G44" t="s">
        <v>139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0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1</v>
      </c>
      <c r="P51" s="5">
        <f>H43*J43*G51</f>
        <v>0</v>
      </c>
      <c r="Q51" s="5">
        <f>I43*J43*H51</f>
        <v>1</v>
      </c>
      <c r="R51" s="5">
        <f>H43*I43*J43*I51</f>
        <v>1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1</v>
      </c>
      <c r="P58" s="5">
        <f t="shared" si="9"/>
        <v>0</v>
      </c>
      <c r="Q58" s="5">
        <f t="shared" si="9"/>
        <v>1</v>
      </c>
      <c r="R58" s="5">
        <f t="shared" si="9"/>
        <v>1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57" priority="1" stopIfTrue="1" operator="equal">
      <formula>1</formula>
    </cfRule>
  </conditionalFormatting>
  <conditionalFormatting sqref="C12:I12 C17:I17 M4:S4">
    <cfRule type="expression" dxfId="56" priority="2" stopIfTrue="1">
      <formula>C5</formula>
    </cfRule>
  </conditionalFormatting>
  <conditionalFormatting sqref="M12:M14 M17:M19">
    <cfRule type="expression" dxfId="55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59"/>
  <sheetViews>
    <sheetView topLeftCell="A25" workbookViewId="0">
      <selection activeCell="I53" sqref="I53"/>
    </sheetView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0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1</v>
      </c>
      <c r="J7" s="4">
        <v>0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1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0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0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1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1</v>
      </c>
      <c r="N30" s="5">
        <f>IF(OR(K30,L30,M30,C30*D30*E30*S$5),1,0)</f>
        <v>1</v>
      </c>
      <c r="P30" t="s">
        <v>73</v>
      </c>
      <c r="Q30" s="5">
        <f>IF(OR(H30:N30),1,0)</f>
        <v>1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 t="str">
        <f t="shared" si="5"/>
        <v>c</v>
      </c>
      <c r="G42" t="s">
        <v>145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146</v>
      </c>
      <c r="H43" s="5">
        <f t="shared" si="6"/>
        <v>0</v>
      </c>
      <c r="I43" s="5">
        <f t="shared" si="6"/>
        <v>1</v>
      </c>
      <c r="J43" s="5">
        <f t="shared" si="6"/>
        <v>0</v>
      </c>
    </row>
    <row r="44" spans="2:20" x14ac:dyDescent="0.15">
      <c r="B44" t="s">
        <v>6</v>
      </c>
      <c r="C44" s="4" t="str">
        <f t="shared" si="5"/>
        <v>c</v>
      </c>
      <c r="D44" s="4" t="str">
        <f t="shared" si="5"/>
        <v>c</v>
      </c>
      <c r="E44" s="4" t="str">
        <f t="shared" si="5"/>
        <v>a</v>
      </c>
      <c r="G44" t="s">
        <v>147</v>
      </c>
      <c r="H44" s="5">
        <f t="shared" si="6"/>
        <v>0</v>
      </c>
      <c r="I44" s="5">
        <f t="shared" si="6"/>
        <v>0</v>
      </c>
      <c r="J44" s="5">
        <f t="shared" si="6"/>
        <v>1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0</v>
      </c>
      <c r="I51" s="5">
        <f>C29*D29*D29*E29*N$36*$Q29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1</v>
      </c>
      <c r="I52" s="5">
        <f>C30*D30*D30*E30*N$36*$Q30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54" priority="1" stopIfTrue="1" operator="equal">
      <formula>1</formula>
    </cfRule>
  </conditionalFormatting>
  <conditionalFormatting sqref="C12:I12 C17:I17 M4:S4">
    <cfRule type="expression" dxfId="53" priority="2" stopIfTrue="1">
      <formula>C5</formula>
    </cfRule>
  </conditionalFormatting>
  <conditionalFormatting sqref="M12:M14 M17:M19">
    <cfRule type="expression" dxfId="52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0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1</v>
      </c>
      <c r="I18" s="4">
        <f t="shared" si="1"/>
        <v>0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>
        <f t="shared" si="5"/>
        <v>0</v>
      </c>
      <c r="G42" t="s">
        <v>148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149</v>
      </c>
      <c r="H43" s="5">
        <f t="shared" si="6"/>
        <v>0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 t="str">
        <f t="shared" si="5"/>
        <v>a</v>
      </c>
      <c r="G44" t="s">
        <v>150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1</v>
      </c>
      <c r="R51" s="5">
        <f>H43*I43*J43*I51</f>
        <v>0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1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51" priority="1" stopIfTrue="1" operator="equal">
      <formula>1</formula>
    </cfRule>
  </conditionalFormatting>
  <conditionalFormatting sqref="C12:I12 C17:I17 M4:S4">
    <cfRule type="expression" dxfId="50" priority="2" stopIfTrue="1">
      <formula>C5</formula>
    </cfRule>
  </conditionalFormatting>
  <conditionalFormatting sqref="M12:M14 M17:M19">
    <cfRule type="expression" dxfId="49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0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1</v>
      </c>
      <c r="J7" s="4">
        <v>0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1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0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0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1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1</v>
      </c>
      <c r="N30" s="5">
        <f>IF(OR(K30,L30,M30,C30*D30*E30*S$5),1,0)</f>
        <v>1</v>
      </c>
      <c r="P30" t="s">
        <v>73</v>
      </c>
      <c r="Q30" s="5">
        <f>IF(OR(H30:N30),1,0)</f>
        <v>1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 t="str">
        <f t="shared" si="5"/>
        <v>c</v>
      </c>
      <c r="G42" t="s">
        <v>151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152</v>
      </c>
      <c r="H43" s="5">
        <f t="shared" si="6"/>
        <v>0</v>
      </c>
      <c r="I43" s="5">
        <f t="shared" si="6"/>
        <v>1</v>
      </c>
      <c r="J43" s="5">
        <f t="shared" si="6"/>
        <v>0</v>
      </c>
    </row>
    <row r="44" spans="2:20" x14ac:dyDescent="0.15">
      <c r="B44" t="s">
        <v>6</v>
      </c>
      <c r="C44" s="4" t="str">
        <f t="shared" si="5"/>
        <v>c</v>
      </c>
      <c r="D44" s="4" t="str">
        <f t="shared" si="5"/>
        <v>c</v>
      </c>
      <c r="E44" s="4" t="str">
        <f t="shared" si="5"/>
        <v>a</v>
      </c>
      <c r="G44" t="s">
        <v>153</v>
      </c>
      <c r="H44" s="5">
        <f t="shared" si="6"/>
        <v>0</v>
      </c>
      <c r="I44" s="5">
        <f t="shared" si="6"/>
        <v>0</v>
      </c>
      <c r="J44" s="5">
        <f t="shared" si="6"/>
        <v>1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0</v>
      </c>
      <c r="G51" s="5">
        <f>C29*E29*L$36*$Q29</f>
        <v>0</v>
      </c>
      <c r="H51" s="5">
        <f>D29*E29*M$36*$Q29</f>
        <v>1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1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48" priority="1" stopIfTrue="1" operator="equal">
      <formula>1</formula>
    </cfRule>
  </conditionalFormatting>
  <conditionalFormatting sqref="C12:I12 C17:I17 M4:S4">
    <cfRule type="expression" dxfId="47" priority="2" stopIfTrue="1">
      <formula>C5</formula>
    </cfRule>
  </conditionalFormatting>
  <conditionalFormatting sqref="M12:M14 M17:M19">
    <cfRule type="expression" dxfId="46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0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1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0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1</v>
      </c>
      <c r="G18" s="4">
        <f t="shared" si="1"/>
        <v>0</v>
      </c>
      <c r="H18" s="4">
        <f t="shared" si="1"/>
        <v>1</v>
      </c>
      <c r="I18" s="4">
        <f t="shared" si="1"/>
        <v>1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0</v>
      </c>
      <c r="E28" s="5">
        <f t="shared" si="2"/>
        <v>1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0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0</v>
      </c>
      <c r="P28" t="s">
        <v>71</v>
      </c>
      <c r="Q28" s="5">
        <f>IF(OR(H28:N28),1,0)</f>
        <v>0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>
        <f t="shared" ref="C42:E44" si="5">IF(INDEX(acp,MATCH(C5,alternatives,0))=1,C5,0)</f>
        <v>0</v>
      </c>
      <c r="D42" s="4" t="str">
        <f t="shared" si="5"/>
        <v>b</v>
      </c>
      <c r="E42" s="4">
        <f t="shared" si="5"/>
        <v>0</v>
      </c>
      <c r="G42" t="s">
        <v>98</v>
      </c>
      <c r="H42" s="5">
        <f t="shared" ref="H42:J44" si="6">IF(C$42=$G42,1,IF(AND(C$42=0,C$43=$G42),1,IF(AND(C$42=0,C$43=0,C$44=$G42),1,0)))</f>
        <v>0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>
        <f t="shared" si="5"/>
        <v>0</v>
      </c>
      <c r="E43" s="4" t="str">
        <f t="shared" si="5"/>
        <v>b</v>
      </c>
      <c r="G43" t="s">
        <v>99</v>
      </c>
      <c r="H43" s="5">
        <f t="shared" si="6"/>
        <v>1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>
        <f t="shared" si="5"/>
        <v>0</v>
      </c>
      <c r="G44" t="s">
        <v>100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0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1</v>
      </c>
      <c r="P51" s="5">
        <f>H43*J43*G51</f>
        <v>0</v>
      </c>
      <c r="Q51" s="5">
        <f>I43*J43*H51</f>
        <v>1</v>
      </c>
      <c r="R51" s="5">
        <f>H43*I43*J43*I51</f>
        <v>1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1</v>
      </c>
      <c r="P58" s="5">
        <f t="shared" si="9"/>
        <v>0</v>
      </c>
      <c r="Q58" s="5">
        <f t="shared" si="9"/>
        <v>1</v>
      </c>
      <c r="R58" s="5">
        <f t="shared" si="9"/>
        <v>1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45" priority="1" stopIfTrue="1" operator="equal">
      <formula>1</formula>
    </cfRule>
  </conditionalFormatting>
  <conditionalFormatting sqref="C12:I12 C17:I17 M4:S4">
    <cfRule type="expression" dxfId="44" priority="2" stopIfTrue="1">
      <formula>C5</formula>
    </cfRule>
  </conditionalFormatting>
  <conditionalFormatting sqref="M12:M14 M17:M19">
    <cfRule type="expression" dxfId="43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154</v>
      </c>
    </row>
    <row r="2" spans="1:19" x14ac:dyDescent="0.15">
      <c r="B2" s="6" t="s">
        <v>155</v>
      </c>
      <c r="G2" s="6" t="s">
        <v>156</v>
      </c>
      <c r="L2" s="6" t="s">
        <v>157</v>
      </c>
    </row>
    <row r="4" spans="1:19" x14ac:dyDescent="0.15">
      <c r="C4" s="6" t="s">
        <v>158</v>
      </c>
      <c r="D4" s="6" t="s">
        <v>159</v>
      </c>
      <c r="E4" s="6" t="s">
        <v>160</v>
      </c>
      <c r="H4" s="6" t="s">
        <v>161</v>
      </c>
      <c r="I4" s="6" t="s">
        <v>162</v>
      </c>
      <c r="J4" s="6" t="s">
        <v>163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164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0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1</v>
      </c>
    </row>
    <row r="9" spans="1:19" x14ac:dyDescent="0.15">
      <c r="A9" s="6" t="s">
        <v>165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1</v>
      </c>
      <c r="I18" s="4">
        <f t="shared" si="1"/>
        <v>0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1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1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0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0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>
        <f t="shared" si="5"/>
        <v>0</v>
      </c>
      <c r="G42" t="s">
        <v>166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167</v>
      </c>
      <c r="H43" s="5">
        <f t="shared" si="6"/>
        <v>0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 t="str">
        <f t="shared" si="5"/>
        <v>a</v>
      </c>
      <c r="G44" t="s">
        <v>168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1</v>
      </c>
      <c r="I50" s="5">
        <f>C28*D28*E28*N$36*$Q28</f>
        <v>1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0</v>
      </c>
      <c r="G51" s="5">
        <f>C29*E29*L$36*$Q29</f>
        <v>0</v>
      </c>
      <c r="H51" s="5">
        <f>D29*E29*M$36*$Q29</f>
        <v>1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1</v>
      </c>
      <c r="R51" s="5">
        <f>H43*I43*J43*I51</f>
        <v>0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1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42" priority="1" stopIfTrue="1" operator="equal">
      <formula>1</formula>
    </cfRule>
  </conditionalFormatting>
  <conditionalFormatting sqref="C12:I12 C17:I17 M4:S4">
    <cfRule type="expression" dxfId="41" priority="2" stopIfTrue="1">
      <formula>C5</formula>
    </cfRule>
  </conditionalFormatting>
  <conditionalFormatting sqref="M12:M14 M17:M19">
    <cfRule type="expression" dxfId="40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169</v>
      </c>
    </row>
    <row r="2" spans="1:19" x14ac:dyDescent="0.15">
      <c r="B2" s="6" t="s">
        <v>170</v>
      </c>
      <c r="G2" s="6" t="s">
        <v>171</v>
      </c>
      <c r="L2" s="6" t="s">
        <v>172</v>
      </c>
    </row>
    <row r="4" spans="1:19" x14ac:dyDescent="0.15">
      <c r="C4" s="6" t="s">
        <v>173</v>
      </c>
      <c r="D4" s="6" t="s">
        <v>174</v>
      </c>
      <c r="E4" s="6" t="s">
        <v>175</v>
      </c>
      <c r="H4" s="6" t="s">
        <v>176</v>
      </c>
      <c r="I4" s="6" t="s">
        <v>177</v>
      </c>
      <c r="J4" s="6" t="s">
        <v>178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179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0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1</v>
      </c>
      <c r="I7" s="4">
        <v>1</v>
      </c>
      <c r="J7" s="4">
        <v>0</v>
      </c>
    </row>
    <row r="9" spans="1:19" x14ac:dyDescent="0.15">
      <c r="A9" s="6" t="s">
        <v>180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1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0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0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1</v>
      </c>
      <c r="D30" s="5">
        <f t="shared" si="2"/>
        <v>1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1</v>
      </c>
      <c r="L30" s="5">
        <f>IF(OR(H30,J30,C30*E30*Q$5),1,0)</f>
        <v>0</v>
      </c>
      <c r="M30" s="5">
        <f>IF(OR(I30,J30,D30*E30*R$5),1,0)</f>
        <v>1</v>
      </c>
      <c r="N30" s="5">
        <f>IF(OR(K30,L30,M30,C30*D30*E30*S$5),1,0)</f>
        <v>1</v>
      </c>
      <c r="P30" t="s">
        <v>73</v>
      </c>
      <c r="Q30" s="5">
        <f>IF(OR(H30:N30),1,0)</f>
        <v>1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 t="str">
        <f t="shared" si="5"/>
        <v>c</v>
      </c>
      <c r="G42" t="s">
        <v>181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182</v>
      </c>
      <c r="H43" s="5">
        <f t="shared" si="6"/>
        <v>0</v>
      </c>
      <c r="I43" s="5">
        <f t="shared" si="6"/>
        <v>1</v>
      </c>
      <c r="J43" s="5">
        <f t="shared" si="6"/>
        <v>0</v>
      </c>
    </row>
    <row r="44" spans="2:20" x14ac:dyDescent="0.15">
      <c r="B44" t="s">
        <v>6</v>
      </c>
      <c r="C44" s="4" t="str">
        <f t="shared" si="5"/>
        <v>c</v>
      </c>
      <c r="D44" s="4" t="str">
        <f t="shared" si="5"/>
        <v>c</v>
      </c>
      <c r="E44" s="4" t="str">
        <f t="shared" si="5"/>
        <v>a</v>
      </c>
      <c r="G44" t="s">
        <v>183</v>
      </c>
      <c r="H44" s="5">
        <f t="shared" si="6"/>
        <v>0</v>
      </c>
      <c r="I44" s="5">
        <f t="shared" si="6"/>
        <v>0</v>
      </c>
      <c r="J44" s="5">
        <f t="shared" si="6"/>
        <v>1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0</v>
      </c>
      <c r="I51" s="5">
        <f>C29*D29*E29*N$36*$Q29</f>
        <v>0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1</v>
      </c>
      <c r="G52" s="5">
        <f>C30*E30*L$36*$Q30</f>
        <v>0</v>
      </c>
      <c r="H52" s="5">
        <f>D30*E30*M$36*$Q30</f>
        <v>1</v>
      </c>
      <c r="I52" s="5">
        <f>C30*D30*E30*N$36*$Q30</f>
        <v>1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39" priority="1" stopIfTrue="1" operator="equal">
      <formula>1</formula>
    </cfRule>
  </conditionalFormatting>
  <conditionalFormatting sqref="C12:I12 C17:I17 M4:S4">
    <cfRule type="expression" dxfId="38" priority="2" stopIfTrue="1">
      <formula>C5</formula>
    </cfRule>
  </conditionalFormatting>
  <conditionalFormatting sqref="M12:M14 M17:M19">
    <cfRule type="expression" dxfId="37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169</v>
      </c>
    </row>
    <row r="2" spans="1:19" x14ac:dyDescent="0.15">
      <c r="B2" s="6" t="s">
        <v>170</v>
      </c>
      <c r="G2" s="6" t="s">
        <v>171</v>
      </c>
      <c r="L2" s="6" t="s">
        <v>172</v>
      </c>
    </row>
    <row r="4" spans="1:19" x14ac:dyDescent="0.15">
      <c r="C4" s="6" t="s">
        <v>173</v>
      </c>
      <c r="D4" s="6" t="s">
        <v>174</v>
      </c>
      <c r="E4" s="6" t="s">
        <v>175</v>
      </c>
      <c r="H4" s="6" t="s">
        <v>176</v>
      </c>
      <c r="I4" s="6" t="s">
        <v>177</v>
      </c>
      <c r="J4" s="6" t="s">
        <v>178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184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1</v>
      </c>
      <c r="I7" s="4">
        <v>0</v>
      </c>
      <c r="J7" s="4">
        <v>0</v>
      </c>
    </row>
    <row r="9" spans="1:19" x14ac:dyDescent="0.15">
      <c r="A9" s="6" t="s">
        <v>185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1</v>
      </c>
      <c r="I18" s="4">
        <f t="shared" si="1"/>
        <v>0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1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>
        <f t="shared" si="5"/>
        <v>0</v>
      </c>
      <c r="G42" t="s">
        <v>186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187</v>
      </c>
      <c r="H43" s="5">
        <f t="shared" si="6"/>
        <v>0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 t="str">
        <f t="shared" si="5"/>
        <v>a</v>
      </c>
      <c r="G44" t="s">
        <v>188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1</v>
      </c>
      <c r="R51" s="5">
        <f>H43*I43*J43*I51</f>
        <v>0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1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36" priority="1" stopIfTrue="1" operator="equal">
      <formula>1</formula>
    </cfRule>
  </conditionalFormatting>
  <conditionalFormatting sqref="C12:I12 C17:I17 M4:S4">
    <cfRule type="expression" dxfId="35" priority="2" stopIfTrue="1">
      <formula>C5</formula>
    </cfRule>
  </conditionalFormatting>
  <conditionalFormatting sqref="M12:M14 M17:M19">
    <cfRule type="expression" dxfId="34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169</v>
      </c>
    </row>
    <row r="2" spans="1:19" x14ac:dyDescent="0.15">
      <c r="B2" s="6" t="s">
        <v>170</v>
      </c>
      <c r="G2" s="6" t="s">
        <v>171</v>
      </c>
      <c r="L2" s="6" t="s">
        <v>172</v>
      </c>
    </row>
    <row r="4" spans="1:19" x14ac:dyDescent="0.15">
      <c r="C4" s="6" t="s">
        <v>173</v>
      </c>
      <c r="D4" s="6" t="s">
        <v>174</v>
      </c>
      <c r="E4" s="6" t="s">
        <v>175</v>
      </c>
      <c r="H4" s="6" t="s">
        <v>176</v>
      </c>
      <c r="I4" s="6" t="s">
        <v>177</v>
      </c>
      <c r="J4" s="6" t="s">
        <v>178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189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1</v>
      </c>
      <c r="J7" s="4">
        <v>0</v>
      </c>
    </row>
    <row r="9" spans="1:19" x14ac:dyDescent="0.15">
      <c r="A9" s="6" t="s">
        <v>190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1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1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1</v>
      </c>
      <c r="N30" s="5">
        <f>IF(OR(K30,L30,M30,C30*D30*E30*S$5),1,0)</f>
        <v>1</v>
      </c>
      <c r="P30" t="s">
        <v>73</v>
      </c>
      <c r="Q30" s="5">
        <f>IF(OR(H30:N30),1,0)</f>
        <v>1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 t="str">
        <f t="shared" si="5"/>
        <v>c</v>
      </c>
      <c r="G42" t="s">
        <v>191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192</v>
      </c>
      <c r="H43" s="5">
        <f t="shared" si="6"/>
        <v>0</v>
      </c>
      <c r="I43" s="5">
        <f t="shared" si="6"/>
        <v>1</v>
      </c>
      <c r="J43" s="5">
        <f t="shared" si="6"/>
        <v>0</v>
      </c>
    </row>
    <row r="44" spans="2:20" x14ac:dyDescent="0.15">
      <c r="B44" t="s">
        <v>6</v>
      </c>
      <c r="C44" s="4" t="str">
        <f t="shared" si="5"/>
        <v>c</v>
      </c>
      <c r="D44" s="4" t="str">
        <f t="shared" si="5"/>
        <v>c</v>
      </c>
      <c r="E44" s="4" t="str">
        <f t="shared" si="5"/>
        <v>a</v>
      </c>
      <c r="G44" t="s">
        <v>193</v>
      </c>
      <c r="H44" s="5">
        <f t="shared" si="6"/>
        <v>0</v>
      </c>
      <c r="I44" s="5">
        <f t="shared" si="6"/>
        <v>0</v>
      </c>
      <c r="J44" s="5">
        <f t="shared" si="6"/>
        <v>1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1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33" priority="1" stopIfTrue="1" operator="equal">
      <formula>1</formula>
    </cfRule>
  </conditionalFormatting>
  <conditionalFormatting sqref="C12:I12 C17:I17 M4:S4">
    <cfRule type="expression" dxfId="32" priority="2" stopIfTrue="1">
      <formula>C5</formula>
    </cfRule>
  </conditionalFormatting>
  <conditionalFormatting sqref="M12:M14 M17:M19">
    <cfRule type="expression" dxfId="31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0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1</v>
      </c>
      <c r="I7" s="4">
        <v>0</v>
      </c>
      <c r="J7" s="4">
        <v>1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0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1</v>
      </c>
      <c r="G18" s="4">
        <f t="shared" si="1"/>
        <v>0</v>
      </c>
      <c r="H18" s="4">
        <f t="shared" si="1"/>
        <v>1</v>
      </c>
      <c r="I18" s="4">
        <f t="shared" si="1"/>
        <v>1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0</v>
      </c>
      <c r="E28" s="5">
        <f t="shared" si="2"/>
        <v>1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0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0</v>
      </c>
      <c r="P28" t="s">
        <v>71</v>
      </c>
      <c r="Q28" s="5">
        <f>IF(OR(H28:N28),1,0)</f>
        <v>0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1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>
        <f t="shared" ref="C42:E44" si="5">IF(INDEX(acp,MATCH(C5,alternatives,0))=1,C5,0)</f>
        <v>0</v>
      </c>
      <c r="D42" s="4" t="str">
        <f t="shared" si="5"/>
        <v>b</v>
      </c>
      <c r="E42" s="4">
        <f t="shared" si="5"/>
        <v>0</v>
      </c>
      <c r="G42" t="s">
        <v>194</v>
      </c>
      <c r="H42" s="5">
        <f t="shared" ref="H42:J44" si="6">IF(C$42=$G42,1,IF(AND(C$42=0,C$43=$G42),1,IF(AND(C$42=0,C$43=0,C$44=$G42),1,0)))</f>
        <v>0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>
        <f t="shared" si="5"/>
        <v>0</v>
      </c>
      <c r="E43" s="4" t="str">
        <f t="shared" si="5"/>
        <v>b</v>
      </c>
      <c r="G43" t="s">
        <v>195</v>
      </c>
      <c r="H43" s="5">
        <f t="shared" si="6"/>
        <v>1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>
        <f t="shared" si="5"/>
        <v>0</v>
      </c>
      <c r="G44" t="s">
        <v>196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0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1</v>
      </c>
      <c r="P51" s="5">
        <f>H43*J43*G51</f>
        <v>0</v>
      </c>
      <c r="Q51" s="5">
        <f>I43*J43*H51</f>
        <v>1</v>
      </c>
      <c r="R51" s="5">
        <f>H43*I43*J43*I51</f>
        <v>1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1</v>
      </c>
      <c r="P58" s="5">
        <f t="shared" si="9"/>
        <v>0</v>
      </c>
      <c r="Q58" s="5">
        <f t="shared" si="9"/>
        <v>1</v>
      </c>
      <c r="R58" s="5">
        <f t="shared" si="9"/>
        <v>1</v>
      </c>
    </row>
    <row r="59" spans="2:21" x14ac:dyDescent="0.15">
      <c r="B59">
        <v>1</v>
      </c>
    </row>
  </sheetData>
  <phoneticPr fontId="1"/>
  <conditionalFormatting sqref="H5:J7 N17:N19 C13:I13 C18:I18 N12:N14 M5:S5">
    <cfRule type="cellIs" dxfId="30" priority="1" stopIfTrue="1" operator="equal">
      <formula>1</formula>
    </cfRule>
  </conditionalFormatting>
  <conditionalFormatting sqref="C12:I12 C17:I17 M4:S4">
    <cfRule type="expression" dxfId="29" priority="2" stopIfTrue="1">
      <formula>C5</formula>
    </cfRule>
  </conditionalFormatting>
  <conditionalFormatting sqref="M12:M14 M17:M19">
    <cfRule type="expression" dxfId="28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55"/>
  <sheetViews>
    <sheetView zoomScale="50" zoomScaleNormal="50" workbookViewId="0">
      <selection activeCell="B1" sqref="B1:AB55"/>
    </sheetView>
  </sheetViews>
  <sheetFormatPr defaultColWidth="3.625" defaultRowHeight="13.5" x14ac:dyDescent="0.15"/>
  <cols>
    <col min="1" max="70" width="4.625" customWidth="1"/>
  </cols>
  <sheetData>
    <row r="1" spans="2:25" x14ac:dyDescent="0.15">
      <c r="B1" s="6" t="s">
        <v>0</v>
      </c>
      <c r="H1" s="6" t="s">
        <v>17</v>
      </c>
    </row>
    <row r="2" spans="2:25" x14ac:dyDescent="0.15">
      <c r="C2" s="6" t="s">
        <v>1</v>
      </c>
      <c r="D2" s="6" t="s">
        <v>2</v>
      </c>
      <c r="E2" s="6" t="s">
        <v>3</v>
      </c>
      <c r="I2" s="1">
        <v>1</v>
      </c>
      <c r="J2" s="1">
        <v>2</v>
      </c>
      <c r="K2" s="1">
        <v>3</v>
      </c>
      <c r="L2" s="1">
        <v>12</v>
      </c>
      <c r="M2" s="1">
        <v>13</v>
      </c>
      <c r="N2" s="1">
        <v>23</v>
      </c>
      <c r="O2" s="1" t="s">
        <v>46</v>
      </c>
    </row>
    <row r="3" spans="2:25" x14ac:dyDescent="0.15">
      <c r="B3" t="s">
        <v>4</v>
      </c>
      <c r="C3" s="3" t="s">
        <v>8</v>
      </c>
      <c r="D3" s="3" t="s">
        <v>9</v>
      </c>
      <c r="E3" s="3" t="s">
        <v>12</v>
      </c>
      <c r="H3" s="6" t="s">
        <v>21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1</v>
      </c>
    </row>
    <row r="4" spans="2:25" x14ac:dyDescent="0.15">
      <c r="B4" t="s">
        <v>5</v>
      </c>
      <c r="C4" s="3" t="s">
        <v>10</v>
      </c>
      <c r="D4" s="3" t="s">
        <v>11</v>
      </c>
      <c r="E4" s="3" t="s">
        <v>7</v>
      </c>
    </row>
    <row r="5" spans="2:25" x14ac:dyDescent="0.15">
      <c r="B5" t="s">
        <v>6</v>
      </c>
      <c r="C5" s="3" t="s">
        <v>12</v>
      </c>
      <c r="D5" s="3" t="s">
        <v>7</v>
      </c>
      <c r="E5" s="3" t="s">
        <v>9</v>
      </c>
    </row>
    <row r="7" spans="2:25" x14ac:dyDescent="0.15">
      <c r="B7" s="6" t="s">
        <v>13</v>
      </c>
    </row>
    <row r="8" spans="2:25" x14ac:dyDescent="0.15">
      <c r="O8" s="6"/>
      <c r="P8" s="10">
        <v>111</v>
      </c>
      <c r="Q8" s="6"/>
    </row>
    <row r="9" spans="2:25" x14ac:dyDescent="0.15">
      <c r="B9" s="6" t="s">
        <v>285</v>
      </c>
      <c r="O9" s="8" t="s">
        <v>8</v>
      </c>
      <c r="P9" s="4">
        <f>'111'!N17</f>
        <v>0</v>
      </c>
    </row>
    <row r="10" spans="2:25" x14ac:dyDescent="0.15">
      <c r="B10" s="8" t="s">
        <v>8</v>
      </c>
      <c r="C10" s="4">
        <f>'core-TOTAL'!Q4</f>
        <v>0</v>
      </c>
      <c r="O10" s="8" t="s">
        <v>10</v>
      </c>
      <c r="P10" s="4">
        <f>'111'!N18</f>
        <v>0</v>
      </c>
    </row>
    <row r="11" spans="2:25" x14ac:dyDescent="0.15">
      <c r="B11" s="41" t="s">
        <v>10</v>
      </c>
      <c r="C11" s="4">
        <f>'core-TOTAL'!Q5</f>
        <v>1</v>
      </c>
      <c r="O11" s="8" t="s">
        <v>12</v>
      </c>
      <c r="P11" s="4">
        <f>'111'!N19</f>
        <v>0</v>
      </c>
    </row>
    <row r="12" spans="2:25" x14ac:dyDescent="0.15">
      <c r="B12" s="8" t="s">
        <v>12</v>
      </c>
      <c r="C12" s="4">
        <f>'core-TOTAL'!Q6</f>
        <v>0</v>
      </c>
      <c r="O12" s="8"/>
      <c r="P12" s="9"/>
    </row>
    <row r="14" spans="2:25" x14ac:dyDescent="0.15">
      <c r="F14" s="6"/>
      <c r="G14" s="11">
        <v>211</v>
      </c>
      <c r="O14" s="6"/>
      <c r="P14" s="11">
        <v>121</v>
      </c>
      <c r="X14" s="6"/>
      <c r="Y14" s="11">
        <v>112</v>
      </c>
    </row>
    <row r="15" spans="2:25" x14ac:dyDescent="0.15">
      <c r="F15" s="8" t="s">
        <v>8</v>
      </c>
      <c r="G15" s="4">
        <f>'211'!N17</f>
        <v>0</v>
      </c>
      <c r="O15" s="8" t="s">
        <v>8</v>
      </c>
      <c r="P15" s="4">
        <f>'121'!N17</f>
        <v>1</v>
      </c>
      <c r="X15" s="8" t="s">
        <v>8</v>
      </c>
      <c r="Y15" s="4">
        <f>'112'!N17</f>
        <v>0</v>
      </c>
    </row>
    <row r="16" spans="2:25" x14ac:dyDescent="0.15">
      <c r="F16" s="8" t="s">
        <v>10</v>
      </c>
      <c r="G16" s="4">
        <f>'211'!N18</f>
        <v>1</v>
      </c>
      <c r="O16" s="8" t="s">
        <v>10</v>
      </c>
      <c r="P16" s="4">
        <f>'121'!N18</f>
        <v>0</v>
      </c>
      <c r="X16" s="8" t="s">
        <v>10</v>
      </c>
      <c r="Y16" s="4">
        <f>'112'!N18</f>
        <v>1</v>
      </c>
    </row>
    <row r="17" spans="4:28" x14ac:dyDescent="0.15">
      <c r="F17" s="8" t="s">
        <v>12</v>
      </c>
      <c r="G17" s="4">
        <f>'211'!N19</f>
        <v>0</v>
      </c>
      <c r="O17" s="8" t="s">
        <v>12</v>
      </c>
      <c r="P17" s="4">
        <f>'121'!N19</f>
        <v>0</v>
      </c>
      <c r="X17" s="8" t="s">
        <v>12</v>
      </c>
      <c r="Y17" s="4">
        <f>'112'!N19</f>
        <v>0</v>
      </c>
    </row>
    <row r="22" spans="4:28" x14ac:dyDescent="0.15">
      <c r="F22" s="12">
        <v>311</v>
      </c>
      <c r="K22" s="12">
        <v>221</v>
      </c>
      <c r="N22" s="12">
        <v>212</v>
      </c>
      <c r="Q22" s="12">
        <v>131</v>
      </c>
      <c r="T22" s="12">
        <v>122</v>
      </c>
      <c r="AA22" s="12">
        <v>113</v>
      </c>
    </row>
    <row r="23" spans="4:28" x14ac:dyDescent="0.15">
      <c r="E23" s="8" t="s">
        <v>8</v>
      </c>
      <c r="F23" s="4">
        <f>'311'!N17</f>
        <v>0</v>
      </c>
      <c r="J23" s="8" t="s">
        <v>8</v>
      </c>
      <c r="K23" s="4">
        <f>'221'!N17</f>
        <v>0</v>
      </c>
      <c r="M23" s="8" t="s">
        <v>8</v>
      </c>
      <c r="N23" s="4">
        <f>'212'!N17</f>
        <v>0</v>
      </c>
      <c r="P23" s="8" t="s">
        <v>8</v>
      </c>
      <c r="Q23" s="4">
        <f>'131'!N17</f>
        <v>1</v>
      </c>
      <c r="S23" s="8" t="s">
        <v>8</v>
      </c>
      <c r="T23" s="4">
        <f>'122'!N17</f>
        <v>0</v>
      </c>
      <c r="Z23" s="8" t="s">
        <v>8</v>
      </c>
      <c r="AA23" s="4">
        <f>'113'!N17</f>
        <v>0</v>
      </c>
    </row>
    <row r="24" spans="4:28" x14ac:dyDescent="0.15">
      <c r="E24" s="8" t="s">
        <v>10</v>
      </c>
      <c r="F24" s="4">
        <f>'311'!N18</f>
        <v>1</v>
      </c>
      <c r="J24" s="8" t="s">
        <v>10</v>
      </c>
      <c r="K24" s="4">
        <f>'221'!N18</f>
        <v>0</v>
      </c>
      <c r="M24" s="8" t="s">
        <v>10</v>
      </c>
      <c r="N24" s="4">
        <f>'212'!N18</f>
        <v>1</v>
      </c>
      <c r="P24" s="8" t="s">
        <v>10</v>
      </c>
      <c r="Q24" s="4">
        <f>'131'!N18</f>
        <v>0</v>
      </c>
      <c r="S24" s="8" t="s">
        <v>10</v>
      </c>
      <c r="T24" s="4">
        <f>'122'!N18</f>
        <v>1</v>
      </c>
      <c r="Z24" s="8" t="s">
        <v>10</v>
      </c>
      <c r="AA24" s="4">
        <f>'113'!N18</f>
        <v>1</v>
      </c>
    </row>
    <row r="25" spans="4:28" x14ac:dyDescent="0.15">
      <c r="E25" s="8" t="s">
        <v>12</v>
      </c>
      <c r="F25" s="4">
        <f>'311'!N19</f>
        <v>0</v>
      </c>
      <c r="J25" s="8" t="s">
        <v>12</v>
      </c>
      <c r="K25" s="4">
        <f>'221'!N19</f>
        <v>0</v>
      </c>
      <c r="M25" s="8" t="s">
        <v>12</v>
      </c>
      <c r="N25" s="4">
        <f>'212'!N19</f>
        <v>0</v>
      </c>
      <c r="P25" s="8" t="s">
        <v>12</v>
      </c>
      <c r="Q25" s="4">
        <f>'131'!N19</f>
        <v>0</v>
      </c>
      <c r="S25" s="8" t="s">
        <v>12</v>
      </c>
      <c r="T25" s="4">
        <f>'122'!N19</f>
        <v>0</v>
      </c>
      <c r="Z25" s="8" t="s">
        <v>12</v>
      </c>
      <c r="AA25" s="4">
        <f>'113'!N19</f>
        <v>0</v>
      </c>
    </row>
    <row r="30" spans="4:28" x14ac:dyDescent="0.15">
      <c r="D30" s="6"/>
      <c r="E30" s="13">
        <v>321</v>
      </c>
      <c r="H30" s="6"/>
      <c r="I30" s="13">
        <v>312</v>
      </c>
      <c r="L30" s="6"/>
      <c r="M30" s="13">
        <v>231</v>
      </c>
      <c r="O30" s="6"/>
      <c r="P30" s="13">
        <v>222</v>
      </c>
      <c r="R30" s="6"/>
      <c r="S30" s="13">
        <v>132</v>
      </c>
      <c r="V30" s="6"/>
      <c r="W30" s="13">
        <v>213</v>
      </c>
      <c r="AA30" s="6"/>
      <c r="AB30" s="13">
        <v>123</v>
      </c>
    </row>
    <row r="31" spans="4:28" x14ac:dyDescent="0.15">
      <c r="D31" s="8" t="s">
        <v>8</v>
      </c>
      <c r="E31" s="4">
        <f>'321'!N17</f>
        <v>0</v>
      </c>
      <c r="H31" s="8" t="s">
        <v>8</v>
      </c>
      <c r="I31" s="4">
        <f>'312'!N17</f>
        <v>0</v>
      </c>
      <c r="L31" s="8" t="s">
        <v>8</v>
      </c>
      <c r="M31" s="4">
        <f>'231'!N17</f>
        <v>0</v>
      </c>
      <c r="O31" s="8" t="s">
        <v>8</v>
      </c>
      <c r="P31" s="4">
        <f>'222'!N17</f>
        <v>0</v>
      </c>
      <c r="R31" s="8" t="s">
        <v>8</v>
      </c>
      <c r="S31" s="4">
        <f>'132'!N17</f>
        <v>0</v>
      </c>
      <c r="V31" s="8" t="s">
        <v>8</v>
      </c>
      <c r="W31" s="4">
        <f>'213'!N17</f>
        <v>0</v>
      </c>
      <c r="AA31" s="8" t="s">
        <v>8</v>
      </c>
      <c r="AB31" s="4">
        <f>'123'!N17</f>
        <v>0</v>
      </c>
    </row>
    <row r="32" spans="4:28" x14ac:dyDescent="0.15">
      <c r="D32" s="8" t="s">
        <v>10</v>
      </c>
      <c r="E32" s="4">
        <f>'321'!N18</f>
        <v>0</v>
      </c>
      <c r="H32" s="8" t="s">
        <v>10</v>
      </c>
      <c r="I32" s="4">
        <f>'312'!N18</f>
        <v>1</v>
      </c>
      <c r="L32" s="8" t="s">
        <v>10</v>
      </c>
      <c r="M32" s="4">
        <f>'231'!N18</f>
        <v>0</v>
      </c>
      <c r="O32" s="8" t="s">
        <v>10</v>
      </c>
      <c r="P32" s="4">
        <f>'222'!N18</f>
        <v>1</v>
      </c>
      <c r="R32" s="8" t="s">
        <v>10</v>
      </c>
      <c r="S32" s="4">
        <f>'132'!N18</f>
        <v>0</v>
      </c>
      <c r="V32" s="8" t="s">
        <v>10</v>
      </c>
      <c r="W32" s="4">
        <f>'213'!N18</f>
        <v>1</v>
      </c>
      <c r="AA32" s="8" t="s">
        <v>10</v>
      </c>
      <c r="AB32" s="4">
        <f>'123'!N18</f>
        <v>1</v>
      </c>
    </row>
    <row r="33" spans="4:28" x14ac:dyDescent="0.15">
      <c r="D33" s="8" t="s">
        <v>12</v>
      </c>
      <c r="E33" s="4">
        <f>'321'!N19</f>
        <v>0</v>
      </c>
      <c r="H33" s="8" t="s">
        <v>12</v>
      </c>
      <c r="I33" s="4">
        <f>'312'!N19</f>
        <v>0</v>
      </c>
      <c r="L33" s="8" t="s">
        <v>12</v>
      </c>
      <c r="M33" s="4">
        <f>'231'!N19</f>
        <v>0</v>
      </c>
      <c r="O33" s="8" t="s">
        <v>12</v>
      </c>
      <c r="P33" s="4">
        <f>'222'!N19</f>
        <v>0</v>
      </c>
      <c r="R33" s="8" t="s">
        <v>12</v>
      </c>
      <c r="S33" s="4">
        <f>'132'!N19</f>
        <v>0</v>
      </c>
      <c r="V33" s="8" t="s">
        <v>12</v>
      </c>
      <c r="W33" s="4">
        <f>'213'!N19</f>
        <v>0</v>
      </c>
      <c r="AA33" s="8" t="s">
        <v>12</v>
      </c>
      <c r="AB33" s="4">
        <f>'123'!N19</f>
        <v>0</v>
      </c>
    </row>
    <row r="38" spans="4:28" x14ac:dyDescent="0.15">
      <c r="E38" s="6"/>
      <c r="F38" s="14">
        <v>331</v>
      </c>
      <c r="J38" s="6"/>
      <c r="K38" s="14">
        <v>322</v>
      </c>
      <c r="M38" s="6"/>
      <c r="N38" s="14">
        <v>232</v>
      </c>
      <c r="P38" s="6"/>
      <c r="Q38" s="14">
        <v>313</v>
      </c>
      <c r="S38" s="6"/>
      <c r="T38" s="14">
        <v>223</v>
      </c>
      <c r="Z38" s="6"/>
      <c r="AA38" s="14">
        <v>133</v>
      </c>
    </row>
    <row r="39" spans="4:28" x14ac:dyDescent="0.15">
      <c r="E39" s="8" t="s">
        <v>8</v>
      </c>
      <c r="F39" s="4">
        <f>'331'!N17</f>
        <v>0</v>
      </c>
      <c r="J39" s="8" t="s">
        <v>8</v>
      </c>
      <c r="K39" s="4">
        <f>'322'!N17</f>
        <v>0</v>
      </c>
      <c r="M39" s="8" t="s">
        <v>8</v>
      </c>
      <c r="N39" s="4">
        <f>'232'!N17</f>
        <v>0</v>
      </c>
      <c r="P39" s="8" t="s">
        <v>8</v>
      </c>
      <c r="Q39" s="4">
        <f>'313'!N17</f>
        <v>0</v>
      </c>
      <c r="S39" s="8" t="s">
        <v>8</v>
      </c>
      <c r="T39" s="4">
        <f>'223'!N17</f>
        <v>0</v>
      </c>
      <c r="Z39" s="8" t="s">
        <v>8</v>
      </c>
      <c r="AA39" s="4">
        <f>'133'!N17</f>
        <v>0</v>
      </c>
    </row>
    <row r="40" spans="4:28" x14ac:dyDescent="0.15">
      <c r="E40" s="8" t="s">
        <v>10</v>
      </c>
      <c r="F40" s="4">
        <f>'331'!N18</f>
        <v>0</v>
      </c>
      <c r="J40" s="8" t="s">
        <v>10</v>
      </c>
      <c r="K40" s="4">
        <f>'322'!N18</f>
        <v>1</v>
      </c>
      <c r="M40" s="8" t="s">
        <v>10</v>
      </c>
      <c r="N40" s="4">
        <f>'232'!N18</f>
        <v>0</v>
      </c>
      <c r="P40" s="8" t="s">
        <v>10</v>
      </c>
      <c r="Q40" s="4">
        <f>'313'!N18</f>
        <v>1</v>
      </c>
      <c r="S40" s="8" t="s">
        <v>10</v>
      </c>
      <c r="T40" s="4">
        <f>'223'!N18</f>
        <v>1</v>
      </c>
      <c r="Z40" s="8" t="s">
        <v>10</v>
      </c>
      <c r="AA40" s="4">
        <f>'133'!N18</f>
        <v>0</v>
      </c>
    </row>
    <row r="41" spans="4:28" x14ac:dyDescent="0.15">
      <c r="E41" s="8" t="s">
        <v>12</v>
      </c>
      <c r="F41" s="4">
        <f>'331'!N19</f>
        <v>0</v>
      </c>
      <c r="J41" s="8" t="s">
        <v>12</v>
      </c>
      <c r="K41" s="4">
        <f>'322'!N19</f>
        <v>0</v>
      </c>
      <c r="M41" s="8" t="s">
        <v>12</v>
      </c>
      <c r="N41" s="4">
        <f>'232'!N19</f>
        <v>0</v>
      </c>
      <c r="P41" s="8" t="s">
        <v>12</v>
      </c>
      <c r="Q41" s="4">
        <f>'313'!N19</f>
        <v>0</v>
      </c>
      <c r="S41" s="8" t="s">
        <v>12</v>
      </c>
      <c r="T41" s="4">
        <f>'223'!N19</f>
        <v>0</v>
      </c>
      <c r="Z41" s="8" t="s">
        <v>12</v>
      </c>
      <c r="AA41" s="4">
        <f>'133'!N19</f>
        <v>0</v>
      </c>
    </row>
    <row r="46" spans="4:28" x14ac:dyDescent="0.15">
      <c r="F46" s="6"/>
      <c r="G46" s="15">
        <v>332</v>
      </c>
      <c r="O46" s="6"/>
      <c r="P46" s="15">
        <v>323</v>
      </c>
      <c r="X46" s="6"/>
      <c r="Y46" s="15">
        <v>233</v>
      </c>
    </row>
    <row r="47" spans="4:28" x14ac:dyDescent="0.15">
      <c r="F47" s="8" t="s">
        <v>8</v>
      </c>
      <c r="G47" s="4">
        <f>'332'!N17</f>
        <v>0</v>
      </c>
      <c r="O47" s="8" t="s">
        <v>8</v>
      </c>
      <c r="P47" s="4">
        <f>'323'!N17</f>
        <v>0</v>
      </c>
      <c r="X47" s="8" t="s">
        <v>8</v>
      </c>
      <c r="Y47" s="4">
        <f>'233'!N17</f>
        <v>0</v>
      </c>
    </row>
    <row r="48" spans="4:28" x14ac:dyDescent="0.15">
      <c r="F48" s="8" t="s">
        <v>10</v>
      </c>
      <c r="G48" s="4">
        <f>'332'!N18</f>
        <v>0</v>
      </c>
      <c r="O48" s="8" t="s">
        <v>10</v>
      </c>
      <c r="P48" s="4">
        <f>'323'!N18</f>
        <v>1</v>
      </c>
      <c r="X48" s="8" t="s">
        <v>10</v>
      </c>
      <c r="Y48" s="4">
        <f>'233'!N18</f>
        <v>0</v>
      </c>
    </row>
    <row r="49" spans="6:25" x14ac:dyDescent="0.15">
      <c r="F49" s="8" t="s">
        <v>12</v>
      </c>
      <c r="G49" s="4">
        <f>'332'!N19</f>
        <v>0</v>
      </c>
      <c r="O49" s="8" t="s">
        <v>12</v>
      </c>
      <c r="P49" s="4">
        <f>'323'!N19</f>
        <v>0</v>
      </c>
      <c r="X49" s="8" t="s">
        <v>12</v>
      </c>
      <c r="Y49" s="4">
        <f>'233'!N19</f>
        <v>0</v>
      </c>
    </row>
    <row r="52" spans="6:25" x14ac:dyDescent="0.15">
      <c r="O52" s="6"/>
      <c r="P52" s="16">
        <v>333</v>
      </c>
    </row>
    <row r="53" spans="6:25" x14ac:dyDescent="0.15">
      <c r="O53" s="8" t="s">
        <v>8</v>
      </c>
      <c r="P53" s="4">
        <f>'333'!N17</f>
        <v>0</v>
      </c>
    </row>
    <row r="54" spans="6:25" x14ac:dyDescent="0.15">
      <c r="O54" s="8" t="s">
        <v>10</v>
      </c>
      <c r="P54" s="4">
        <f>'333'!N18</f>
        <v>0</v>
      </c>
    </row>
    <row r="55" spans="6:25" x14ac:dyDescent="0.15">
      <c r="O55" s="8" t="s">
        <v>12</v>
      </c>
      <c r="P55" s="4">
        <f>'333'!N19</f>
        <v>0</v>
      </c>
    </row>
  </sheetData>
  <phoneticPr fontId="1"/>
  <conditionalFormatting sqref="W31:W33 T23:T25 N23:N25 Y15:Y17 P9:P12 P15:P17 G15:G17 K23:K25 F23:F25 Q23:Q25 AA23:AA25 I3:O3 M31:M33 E31:E33 I31:I33 P31:P33 S31:S33 AB31:AB33 T39:T41 F39:F41 K39:K41 N39:N41 Q39:Q41 AA39:AA41 Y47:Y49 G47:G49 P47:P49 P53:P55 C10:C12">
    <cfRule type="cellIs" dxfId="102" priority="3" stopIfTrue="1" operator="equal">
      <formula>1</formula>
    </cfRule>
  </conditionalFormatting>
  <conditionalFormatting sqref="I2:O2">
    <cfRule type="expression" dxfId="101" priority="2" stopIfTrue="1">
      <formula>I3</formula>
    </cfRule>
  </conditionalFormatting>
  <conditionalFormatting sqref="O9:O12 X15:X17 O15:O17 F15:F17 M23:M25 P23:P25 E23:E25 J23:J25 S23:S25 Z23:Z25 O31:O33 D31:D33 H31:H33 L31:L33 R31:R33 V31:V33 AA31:AA33 E39:E41 J39:J41 M39:M41 P39:P41 S39:S41 Z39:Z41 F47:F49 O47:O49 X47:X49 O53:O55">
    <cfRule type="expression" dxfId="100" priority="1" stopIfTrue="1">
      <formula>E9</formula>
    </cfRule>
  </conditionalFormatting>
  <dataValidations count="2">
    <dataValidation type="list" allowBlank="1" showInputMessage="1" showErrorMessage="1" sqref="D3:E5">
      <formula1>alternatives</formula1>
    </dataValidation>
    <dataValidation type="list" allowBlank="1" showInputMessage="1" showErrorMessage="1" sqref="I3:O3">
      <formula1>binary</formula1>
    </dataValidation>
  </dataValidations>
  <pageMargins left="0.78740157480314965" right="0.78740157480314965" top="0.98425196850393704" bottom="0.98425196850393704" header="0.51181102362204722" footer="0.51181102362204722"/>
  <pageSetup paperSize="9" scale="66" orientation="landscape" horizontalDpi="0" verticalDpi="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28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81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1</v>
      </c>
    </row>
    <row r="9" spans="1:19" x14ac:dyDescent="0.15">
      <c r="A9" s="6" t="s">
        <v>82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1</v>
      </c>
      <c r="I18" s="4">
        <f t="shared" si="1"/>
        <v>0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1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1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>
        <f t="shared" si="5"/>
        <v>0</v>
      </c>
      <c r="G42" t="s">
        <v>197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198</v>
      </c>
      <c r="H43" s="5">
        <f t="shared" si="6"/>
        <v>0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 t="str">
        <f t="shared" si="5"/>
        <v>a</v>
      </c>
      <c r="G44" t="s">
        <v>199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1</v>
      </c>
      <c r="I50" s="5">
        <f>C28*D28*E28*N$36*$Q28</f>
        <v>1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1</v>
      </c>
      <c r="R51" s="5">
        <f>H43*I43*J43*I51</f>
        <v>0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1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27" priority="1" stopIfTrue="1" operator="equal">
      <formula>1</formula>
    </cfRule>
  </conditionalFormatting>
  <conditionalFormatting sqref="C12:I12 C17:I17 M4:S4">
    <cfRule type="expression" dxfId="26" priority="2" stopIfTrue="1">
      <formula>C5</formula>
    </cfRule>
  </conditionalFormatting>
  <conditionalFormatting sqref="M12:M14 M17:M19">
    <cfRule type="expression" dxfId="25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200</v>
      </c>
    </row>
    <row r="2" spans="1:19" x14ac:dyDescent="0.15">
      <c r="B2" s="6" t="s">
        <v>201</v>
      </c>
      <c r="G2" s="6" t="s">
        <v>202</v>
      </c>
      <c r="L2" s="6" t="s">
        <v>203</v>
      </c>
    </row>
    <row r="4" spans="1:19" x14ac:dyDescent="0.15">
      <c r="C4" s="6" t="s">
        <v>204</v>
      </c>
      <c r="D4" s="6" t="s">
        <v>205</v>
      </c>
      <c r="E4" s="6" t="s">
        <v>206</v>
      </c>
      <c r="H4" s="6" t="s">
        <v>207</v>
      </c>
      <c r="I4" s="6" t="s">
        <v>208</v>
      </c>
      <c r="J4" s="6" t="s">
        <v>209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210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0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1</v>
      </c>
      <c r="J7" s="4">
        <v>1</v>
      </c>
    </row>
    <row r="9" spans="1:19" x14ac:dyDescent="0.15">
      <c r="A9" s="6" t="s">
        <v>211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212</v>
      </c>
      <c r="N12" s="4">
        <f>Q28</f>
        <v>1</v>
      </c>
    </row>
    <row r="13" spans="1:19" x14ac:dyDescent="0.15">
      <c r="B13" s="6" t="s">
        <v>213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214</v>
      </c>
      <c r="N13" s="4">
        <f>Q29</f>
        <v>1</v>
      </c>
    </row>
    <row r="14" spans="1:19" x14ac:dyDescent="0.15">
      <c r="M14" t="s">
        <v>215</v>
      </c>
      <c r="N14" s="4">
        <f>Q30</f>
        <v>1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47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48</v>
      </c>
      <c r="N18" s="4">
        <f>U51</f>
        <v>0</v>
      </c>
    </row>
    <row r="19" spans="1:23" x14ac:dyDescent="0.15">
      <c r="M19" t="s">
        <v>49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216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217</v>
      </c>
    </row>
    <row r="28" spans="1:23" x14ac:dyDescent="0.15">
      <c r="B28" t="s">
        <v>218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1</v>
      </c>
      <c r="G28" t="s">
        <v>218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1</v>
      </c>
      <c r="N28" s="5">
        <f>IF(OR(K28,L28,M28,C28*D28*E28*S$5),1,0)</f>
        <v>1</v>
      </c>
      <c r="P28" t="s">
        <v>218</v>
      </c>
      <c r="Q28" s="5">
        <f>IF(OR(H28:N28),1,0)</f>
        <v>1</v>
      </c>
    </row>
    <row r="29" spans="1:23" x14ac:dyDescent="0.15">
      <c r="B29" t="s">
        <v>219</v>
      </c>
      <c r="C29" s="5">
        <f t="shared" si="2"/>
        <v>0</v>
      </c>
      <c r="D29" s="5">
        <f t="shared" si="2"/>
        <v>1</v>
      </c>
      <c r="E29" s="5">
        <f t="shared" si="2"/>
        <v>1</v>
      </c>
      <c r="G29" t="s">
        <v>219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0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219</v>
      </c>
      <c r="Q29" s="5">
        <f>IF(OR(H29:N29),1,0)</f>
        <v>1</v>
      </c>
    </row>
    <row r="30" spans="1:23" x14ac:dyDescent="0.15">
      <c r="B30" t="s">
        <v>220</v>
      </c>
      <c r="C30" s="5">
        <f t="shared" si="2"/>
        <v>0</v>
      </c>
      <c r="D30" s="5">
        <f t="shared" si="2"/>
        <v>1</v>
      </c>
      <c r="E30" s="5">
        <f t="shared" si="2"/>
        <v>1</v>
      </c>
      <c r="G30" t="s">
        <v>220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1</v>
      </c>
      <c r="N30" s="5">
        <f>IF(OR(K30,L30,M30,C30*D30*E30*S$5),1,0)</f>
        <v>1</v>
      </c>
      <c r="P30" t="s">
        <v>220</v>
      </c>
      <c r="Q30" s="5">
        <f>IF(OR(H30:N30),1,0)</f>
        <v>1</v>
      </c>
    </row>
    <row r="33" spans="2:20" x14ac:dyDescent="0.15">
      <c r="G33" t="s">
        <v>221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222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223</v>
      </c>
    </row>
    <row r="41" spans="2:20" x14ac:dyDescent="0.15">
      <c r="C41" t="s">
        <v>224</v>
      </c>
      <c r="D41" t="s">
        <v>225</v>
      </c>
      <c r="E41" t="s">
        <v>226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 t="str">
        <f t="shared" si="5"/>
        <v>c</v>
      </c>
      <c r="G42" t="s">
        <v>43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45</v>
      </c>
      <c r="H43" s="5">
        <f t="shared" si="6"/>
        <v>0</v>
      </c>
      <c r="I43" s="5">
        <f t="shared" si="6"/>
        <v>1</v>
      </c>
      <c r="J43" s="5">
        <f t="shared" si="6"/>
        <v>0</v>
      </c>
    </row>
    <row r="44" spans="2:20" x14ac:dyDescent="0.15">
      <c r="B44" t="s">
        <v>6</v>
      </c>
      <c r="C44" s="4" t="str">
        <f t="shared" si="5"/>
        <v>c</v>
      </c>
      <c r="D44" s="4" t="str">
        <f t="shared" si="5"/>
        <v>c</v>
      </c>
      <c r="E44" s="4" t="str">
        <f t="shared" si="5"/>
        <v>a</v>
      </c>
      <c r="G44" t="s">
        <v>44</v>
      </c>
      <c r="H44" s="5">
        <f t="shared" si="6"/>
        <v>0</v>
      </c>
      <c r="I44" s="5">
        <f t="shared" si="6"/>
        <v>0</v>
      </c>
      <c r="J44" s="5">
        <f t="shared" si="6"/>
        <v>1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47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1</v>
      </c>
      <c r="I50" s="5">
        <f>C28*D28*E28*N$36*$Q28</f>
        <v>1</v>
      </c>
      <c r="K50" t="s">
        <v>47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47</v>
      </c>
      <c r="U50" s="5">
        <f>IF(OR(L50:R50),1,0)</f>
        <v>0</v>
      </c>
    </row>
    <row r="51" spans="2:21" x14ac:dyDescent="0.15">
      <c r="B51" t="s">
        <v>48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0</v>
      </c>
      <c r="G51" s="5">
        <f>C29*E29*L$36*$Q29</f>
        <v>0</v>
      </c>
      <c r="H51" s="5">
        <f>D29*E29*M$36*$Q29</f>
        <v>1</v>
      </c>
      <c r="I51" s="5">
        <f>C29*D29*E29*N$36*$Q29</f>
        <v>0</v>
      </c>
      <c r="K51" t="s">
        <v>48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48</v>
      </c>
      <c r="U51" s="5">
        <f>IF(OR(L51:R51),1,0)</f>
        <v>0</v>
      </c>
    </row>
    <row r="52" spans="2:21" x14ac:dyDescent="0.15">
      <c r="B52" t="s">
        <v>49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1</v>
      </c>
      <c r="I52" s="5">
        <f>C30*D30*E30*N$36*$Q30</f>
        <v>0</v>
      </c>
      <c r="K52" t="s">
        <v>49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49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227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24" priority="1" stopIfTrue="1" operator="equal">
      <formula>1</formula>
    </cfRule>
  </conditionalFormatting>
  <conditionalFormatting sqref="C12:I12 C17:I17 M4:S4">
    <cfRule type="expression" dxfId="23" priority="2" stopIfTrue="1">
      <formula>C5</formula>
    </cfRule>
  </conditionalFormatting>
  <conditionalFormatting sqref="M12:M14 M17:M19">
    <cfRule type="expression" dxfId="22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228</v>
      </c>
    </row>
    <row r="2" spans="1:19" x14ac:dyDescent="0.15">
      <c r="B2" s="6" t="s">
        <v>229</v>
      </c>
      <c r="G2" s="6" t="s">
        <v>230</v>
      </c>
      <c r="L2" s="6" t="s">
        <v>231</v>
      </c>
    </row>
    <row r="4" spans="1:19" x14ac:dyDescent="0.15">
      <c r="C4" s="6" t="s">
        <v>232</v>
      </c>
      <c r="D4" s="6" t="s">
        <v>233</v>
      </c>
      <c r="E4" s="6" t="s">
        <v>234</v>
      </c>
      <c r="H4" s="6" t="s">
        <v>235</v>
      </c>
      <c r="I4" s="6" t="s">
        <v>236</v>
      </c>
      <c r="J4" s="6" t="s">
        <v>237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238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1</v>
      </c>
      <c r="I7" s="4">
        <v>1</v>
      </c>
      <c r="J7" s="4">
        <v>0</v>
      </c>
    </row>
    <row r="9" spans="1:19" x14ac:dyDescent="0.15">
      <c r="A9" s="6" t="s">
        <v>239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1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1</v>
      </c>
      <c r="D30" s="5">
        <f t="shared" si="2"/>
        <v>1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1</v>
      </c>
      <c r="L30" s="5">
        <f>IF(OR(H30,J30,C30*E30*Q$5),1,0)</f>
        <v>0</v>
      </c>
      <c r="M30" s="5">
        <f>IF(OR(I30,J30,D30*E30*R$5),1,0)</f>
        <v>1</v>
      </c>
      <c r="N30" s="5">
        <f>IF(OR(K30,L30,M30,C30*D30*E30*S$5),1,0)</f>
        <v>1</v>
      </c>
      <c r="P30" t="s">
        <v>73</v>
      </c>
      <c r="Q30" s="5">
        <f>IF(OR(H30:N30),1,0)</f>
        <v>1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 t="str">
        <f t="shared" si="5"/>
        <v>c</v>
      </c>
      <c r="G42" t="s">
        <v>240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241</v>
      </c>
      <c r="H43" s="5">
        <f t="shared" si="6"/>
        <v>0</v>
      </c>
      <c r="I43" s="5">
        <f t="shared" si="6"/>
        <v>1</v>
      </c>
      <c r="J43" s="5">
        <f t="shared" si="6"/>
        <v>0</v>
      </c>
    </row>
    <row r="44" spans="2:20" x14ac:dyDescent="0.15">
      <c r="B44" t="s">
        <v>6</v>
      </c>
      <c r="C44" s="4" t="str">
        <f t="shared" si="5"/>
        <v>c</v>
      </c>
      <c r="D44" s="4" t="str">
        <f t="shared" si="5"/>
        <v>c</v>
      </c>
      <c r="E44" s="4" t="str">
        <f t="shared" si="5"/>
        <v>a</v>
      </c>
      <c r="G44" t="s">
        <v>242</v>
      </c>
      <c r="H44" s="5">
        <f t="shared" si="6"/>
        <v>0</v>
      </c>
      <c r="I44" s="5">
        <f t="shared" si="6"/>
        <v>0</v>
      </c>
      <c r="J44" s="5">
        <f t="shared" si="6"/>
        <v>1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1</v>
      </c>
      <c r="G52" s="5">
        <f>C30*E30*L$36*$Q30</f>
        <v>0</v>
      </c>
      <c r="H52" s="5">
        <f>D30*E30*M$36*$Q30</f>
        <v>1</v>
      </c>
      <c r="I52" s="5">
        <f>C30*D30*E30*N$36*$Q30</f>
        <v>1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21" priority="1" stopIfTrue="1" operator="equal">
      <formula>1</formula>
    </cfRule>
  </conditionalFormatting>
  <conditionalFormatting sqref="C12:I12 C17:I17 M4:S4">
    <cfRule type="expression" dxfId="20" priority="2" stopIfTrue="1">
      <formula>C5</formula>
    </cfRule>
  </conditionalFormatting>
  <conditionalFormatting sqref="M12:M14 M17:M19">
    <cfRule type="expression" dxfId="19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243</v>
      </c>
    </row>
    <row r="2" spans="1:19" x14ac:dyDescent="0.15">
      <c r="B2" s="6" t="s">
        <v>244</v>
      </c>
      <c r="G2" s="6" t="s">
        <v>245</v>
      </c>
      <c r="L2" s="6" t="s">
        <v>246</v>
      </c>
    </row>
    <row r="4" spans="1:19" x14ac:dyDescent="0.15">
      <c r="C4" s="6" t="s">
        <v>247</v>
      </c>
      <c r="D4" s="6" t="s">
        <v>248</v>
      </c>
      <c r="E4" s="6" t="s">
        <v>249</v>
      </c>
      <c r="H4" s="6" t="s">
        <v>250</v>
      </c>
      <c r="I4" s="6" t="s">
        <v>251</v>
      </c>
      <c r="J4" s="6" t="s">
        <v>252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111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1</v>
      </c>
      <c r="I7" s="4">
        <v>0</v>
      </c>
      <c r="J7" s="4">
        <v>1</v>
      </c>
    </row>
    <row r="9" spans="1:19" x14ac:dyDescent="0.15">
      <c r="A9" s="6" t="s">
        <v>112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1</v>
      </c>
      <c r="I18" s="4">
        <f t="shared" si="1"/>
        <v>0</v>
      </c>
      <c r="M18" t="s">
        <v>67</v>
      </c>
      <c r="N18" s="4">
        <f>U51</f>
        <v>1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1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1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1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>
        <f t="shared" si="5"/>
        <v>0</v>
      </c>
      <c r="G42" t="s">
        <v>113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114</v>
      </c>
      <c r="H43" s="5">
        <f t="shared" si="6"/>
        <v>0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 t="str">
        <f t="shared" si="5"/>
        <v>a</v>
      </c>
      <c r="G44" t="s">
        <v>115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1</v>
      </c>
      <c r="I50" s="5">
        <f>C28*D28*E28*N$36*$Q28</f>
        <v>1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1</v>
      </c>
      <c r="R51" s="5">
        <f>H43*I43*J43*I51</f>
        <v>0</v>
      </c>
      <c r="T51" t="s">
        <v>67</v>
      </c>
      <c r="U51" s="5">
        <f>IF(OR(L51:R51),1,0)</f>
        <v>1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1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18" priority="1" stopIfTrue="1" operator="equal">
      <formula>1</formula>
    </cfRule>
  </conditionalFormatting>
  <conditionalFormatting sqref="C12:I12 C17:I17 M4:S4">
    <cfRule type="expression" dxfId="17" priority="2" stopIfTrue="1">
      <formula>C5</formula>
    </cfRule>
  </conditionalFormatting>
  <conditionalFormatting sqref="M12:M14 M17:M19">
    <cfRule type="expression" dxfId="16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243</v>
      </c>
    </row>
    <row r="2" spans="1:19" x14ac:dyDescent="0.15">
      <c r="B2" s="6" t="s">
        <v>244</v>
      </c>
      <c r="G2" s="6" t="s">
        <v>245</v>
      </c>
      <c r="L2" s="6" t="s">
        <v>246</v>
      </c>
    </row>
    <row r="4" spans="1:19" x14ac:dyDescent="0.15">
      <c r="C4" s="6" t="s">
        <v>247</v>
      </c>
      <c r="D4" s="6" t="s">
        <v>248</v>
      </c>
      <c r="E4" s="6" t="s">
        <v>249</v>
      </c>
      <c r="H4" s="6" t="s">
        <v>250</v>
      </c>
      <c r="I4" s="6" t="s">
        <v>251</v>
      </c>
      <c r="J4" s="6" t="s">
        <v>252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253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1</v>
      </c>
      <c r="J7" s="4">
        <v>1</v>
      </c>
    </row>
    <row r="9" spans="1:19" x14ac:dyDescent="0.15">
      <c r="A9" s="6" t="s">
        <v>254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1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1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1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1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1</v>
      </c>
      <c r="N30" s="5">
        <f>IF(OR(K30,L30,M30,C30*D30*E30*S$5),1,0)</f>
        <v>1</v>
      </c>
      <c r="P30" t="s">
        <v>73</v>
      </c>
      <c r="Q30" s="5">
        <f>IF(OR(H30:N30),1,0)</f>
        <v>1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 t="str">
        <f t="shared" si="5"/>
        <v>c</v>
      </c>
      <c r="G42" t="s">
        <v>255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256</v>
      </c>
      <c r="H43" s="5">
        <f t="shared" si="6"/>
        <v>0</v>
      </c>
      <c r="I43" s="5">
        <f t="shared" si="6"/>
        <v>1</v>
      </c>
      <c r="J43" s="5">
        <f t="shared" si="6"/>
        <v>0</v>
      </c>
    </row>
    <row r="44" spans="2:20" x14ac:dyDescent="0.15">
      <c r="B44" t="s">
        <v>6</v>
      </c>
      <c r="C44" s="4" t="str">
        <f t="shared" si="5"/>
        <v>c</v>
      </c>
      <c r="D44" s="4" t="str">
        <f t="shared" si="5"/>
        <v>c</v>
      </c>
      <c r="E44" s="4" t="str">
        <f t="shared" si="5"/>
        <v>a</v>
      </c>
      <c r="G44" t="s">
        <v>257</v>
      </c>
      <c r="H44" s="5">
        <f t="shared" si="6"/>
        <v>0</v>
      </c>
      <c r="I44" s="5">
        <f t="shared" si="6"/>
        <v>0</v>
      </c>
      <c r="J44" s="5">
        <f t="shared" si="6"/>
        <v>1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1</v>
      </c>
      <c r="I50" s="5">
        <f>C28*D28*E28*N$36*$Q28</f>
        <v>1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1</v>
      </c>
      <c r="I52" s="5">
        <f>C30*D30*E30*N$36*$Q30</f>
        <v>0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15" priority="1" stopIfTrue="1" operator="equal">
      <formula>1</formula>
    </cfRule>
  </conditionalFormatting>
  <conditionalFormatting sqref="C12:I12 C17:I17 M4:S4">
    <cfRule type="expression" dxfId="14" priority="2" stopIfTrue="1">
      <formula>C5</formula>
    </cfRule>
  </conditionalFormatting>
  <conditionalFormatting sqref="M12:M14 M17:M19">
    <cfRule type="expression" dxfId="13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W59"/>
  <sheetViews>
    <sheetView workbookViewId="0"/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243</v>
      </c>
    </row>
    <row r="2" spans="1:19" x14ac:dyDescent="0.15">
      <c r="B2" s="6" t="s">
        <v>244</v>
      </c>
      <c r="G2" s="6" t="s">
        <v>245</v>
      </c>
      <c r="L2" s="6" t="s">
        <v>246</v>
      </c>
    </row>
    <row r="4" spans="1:19" x14ac:dyDescent="0.15">
      <c r="C4" s="6" t="s">
        <v>247</v>
      </c>
      <c r="D4" s="6" t="s">
        <v>248</v>
      </c>
      <c r="E4" s="6" t="s">
        <v>249</v>
      </c>
      <c r="H4" s="6" t="s">
        <v>250</v>
      </c>
      <c r="I4" s="6" t="s">
        <v>251</v>
      </c>
      <c r="J4" s="6" t="s">
        <v>252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258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1</v>
      </c>
      <c r="I6" s="4">
        <v>1</v>
      </c>
      <c r="J6" s="4">
        <v>1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1</v>
      </c>
      <c r="I7" s="4">
        <v>1</v>
      </c>
      <c r="J7" s="4">
        <v>1</v>
      </c>
    </row>
    <row r="9" spans="1:19" x14ac:dyDescent="0.15">
      <c r="A9" s="6" t="s">
        <v>259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1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1</v>
      </c>
      <c r="I13" s="4">
        <f t="shared" si="0"/>
        <v>1</v>
      </c>
      <c r="M13" t="s">
        <v>67</v>
      </c>
      <c r="N13" s="4">
        <f>Q29</f>
        <v>1</v>
      </c>
    </row>
    <row r="14" spans="1:19" x14ac:dyDescent="0.15">
      <c r="M14" t="s">
        <v>68</v>
      </c>
      <c r="N14" s="4">
        <f>Q30</f>
        <v>1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1</v>
      </c>
      <c r="E28" s="5">
        <f t="shared" si="2"/>
        <v>1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1</v>
      </c>
      <c r="L28" s="5">
        <f>IF(OR(H28,J28,C28*E28*Q$5),1,0)</f>
        <v>0</v>
      </c>
      <c r="M28" s="5">
        <f>IF(OR(I28,J28,D28*E28*R$5),1,0)</f>
        <v>1</v>
      </c>
      <c r="N28" s="5">
        <f>IF(OR(K28,L28,M28,C28*D28*E28*S$5),1,0)</f>
        <v>1</v>
      </c>
      <c r="P28" t="s">
        <v>71</v>
      </c>
      <c r="Q28" s="5">
        <f>IF(OR(H28:N28),1,0)</f>
        <v>1</v>
      </c>
    </row>
    <row r="29" spans="1:23" x14ac:dyDescent="0.15">
      <c r="B29" t="s">
        <v>72</v>
      </c>
      <c r="C29" s="5">
        <f t="shared" si="2"/>
        <v>1</v>
      </c>
      <c r="D29" s="5">
        <f t="shared" si="2"/>
        <v>1</v>
      </c>
      <c r="E29" s="5">
        <f t="shared" si="2"/>
        <v>1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1</v>
      </c>
      <c r="N29" s="5">
        <f>IF(OR(K29,L29,M29,C29*D29*E29*S$5),1,0)</f>
        <v>1</v>
      </c>
      <c r="P29" t="s">
        <v>72</v>
      </c>
      <c r="Q29" s="5">
        <f>IF(OR(H29:N29),1,0)</f>
        <v>1</v>
      </c>
    </row>
    <row r="30" spans="1:23" x14ac:dyDescent="0.15">
      <c r="B30" t="s">
        <v>73</v>
      </c>
      <c r="C30" s="5">
        <f t="shared" si="2"/>
        <v>1</v>
      </c>
      <c r="D30" s="5">
        <f t="shared" si="2"/>
        <v>1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1</v>
      </c>
      <c r="L30" s="5">
        <f>IF(OR(H30,J30,C30*E30*Q$5),1,0)</f>
        <v>0</v>
      </c>
      <c r="M30" s="5">
        <f>IF(OR(I30,J30,D30*E30*R$5),1,0)</f>
        <v>1</v>
      </c>
      <c r="N30" s="5">
        <f>IF(OR(K30,L30,M30,C30*D30*E30*S$5),1,0)</f>
        <v>1</v>
      </c>
      <c r="P30" t="s">
        <v>73</v>
      </c>
      <c r="Q30" s="5">
        <f>IF(OR(H30:N30),1,0)</f>
        <v>1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1</v>
      </c>
      <c r="N36" s="5">
        <f t="shared" si="4"/>
        <v>1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 t="str">
        <f t="shared" ref="C42:E44" si="5">IF(INDEX(acp,MATCH(C5,alternatives,0))=1,C5,0)</f>
        <v>a</v>
      </c>
      <c r="D42" s="4" t="str">
        <f t="shared" si="5"/>
        <v>b</v>
      </c>
      <c r="E42" s="4" t="str">
        <f t="shared" si="5"/>
        <v>c</v>
      </c>
      <c r="G42" t="s">
        <v>145</v>
      </c>
      <c r="H42" s="5">
        <f t="shared" ref="H42:J44" si="6">IF(C$42=$G42,1,IF(AND(C$42=0,C$43=$G42),1,IF(AND(C$42=0,C$43=0,C$44=$G42),1,0)))</f>
        <v>1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 t="str">
        <f t="shared" si="5"/>
        <v>a</v>
      </c>
      <c r="E43" s="4" t="str">
        <f t="shared" si="5"/>
        <v>b</v>
      </c>
      <c r="G43" t="s">
        <v>146</v>
      </c>
      <c r="H43" s="5">
        <f t="shared" si="6"/>
        <v>0</v>
      </c>
      <c r="I43" s="5">
        <f t="shared" si="6"/>
        <v>1</v>
      </c>
      <c r="J43" s="5">
        <f t="shared" si="6"/>
        <v>0</v>
      </c>
    </row>
    <row r="44" spans="2:20" x14ac:dyDescent="0.15">
      <c r="B44" t="s">
        <v>6</v>
      </c>
      <c r="C44" s="4" t="str">
        <f t="shared" si="5"/>
        <v>c</v>
      </c>
      <c r="D44" s="4" t="str">
        <f t="shared" si="5"/>
        <v>c</v>
      </c>
      <c r="E44" s="4" t="str">
        <f t="shared" si="5"/>
        <v>a</v>
      </c>
      <c r="G44" t="s">
        <v>147</v>
      </c>
      <c r="H44" s="5">
        <f t="shared" si="6"/>
        <v>0</v>
      </c>
      <c r="I44" s="5">
        <f t="shared" si="6"/>
        <v>0</v>
      </c>
      <c r="J44" s="5">
        <f t="shared" si="6"/>
        <v>1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1</v>
      </c>
      <c r="G50" s="5">
        <f>C28*E28*L$36*$Q28</f>
        <v>0</v>
      </c>
      <c r="H50" s="5">
        <f>D28*E28*M$36*$Q28</f>
        <v>1</v>
      </c>
      <c r="I50" s="5">
        <f>C28*D28*E28*N$36*$Q28</f>
        <v>1</v>
      </c>
      <c r="K50" t="s">
        <v>65</v>
      </c>
      <c r="L50" s="5">
        <f t="shared" ref="L50:N52" si="8">C50*H42</f>
        <v>0</v>
      </c>
      <c r="M50" s="5">
        <f t="shared" si="8"/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1</v>
      </c>
      <c r="I51" s="5">
        <f>C29*D29*E29*N$36*$Q29</f>
        <v>1</v>
      </c>
      <c r="K51" t="s">
        <v>67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1</v>
      </c>
      <c r="G52" s="5">
        <f>C30*E30*L$36*$Q30</f>
        <v>0</v>
      </c>
      <c r="H52" s="5">
        <f>D30*E30*M$36*$Q30</f>
        <v>1</v>
      </c>
      <c r="I52" s="5">
        <f>C30*D30*E30*N$36*$Q30</f>
        <v>1</v>
      </c>
      <c r="K52" t="s">
        <v>68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12" priority="1" stopIfTrue="1" operator="equal">
      <formula>1</formula>
    </cfRule>
  </conditionalFormatting>
  <conditionalFormatting sqref="C12:I12 C17:I17 M4:S4">
    <cfRule type="expression" dxfId="11" priority="2" stopIfTrue="1">
      <formula>C5</formula>
    </cfRule>
  </conditionalFormatting>
  <conditionalFormatting sqref="M12:M14 M17:M19">
    <cfRule type="expression" dxfId="10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55"/>
  <sheetViews>
    <sheetView zoomScale="50" zoomScaleNormal="50" workbookViewId="0">
      <selection activeCell="B1" sqref="B1:AB55"/>
    </sheetView>
  </sheetViews>
  <sheetFormatPr defaultColWidth="3.625" defaultRowHeight="13.5" x14ac:dyDescent="0.15"/>
  <cols>
    <col min="1" max="70" width="4.625" customWidth="1"/>
  </cols>
  <sheetData>
    <row r="1" spans="2:25" x14ac:dyDescent="0.15">
      <c r="B1" s="6" t="s">
        <v>0</v>
      </c>
      <c r="H1" s="6" t="s">
        <v>17</v>
      </c>
    </row>
    <row r="2" spans="2:25" x14ac:dyDescent="0.15">
      <c r="C2" s="6" t="s">
        <v>1</v>
      </c>
      <c r="D2" s="6" t="s">
        <v>2</v>
      </c>
      <c r="E2" s="6" t="s">
        <v>3</v>
      </c>
      <c r="I2" s="1">
        <v>1</v>
      </c>
      <c r="J2" s="1">
        <v>2</v>
      </c>
      <c r="K2" s="1">
        <v>3</v>
      </c>
      <c r="L2" s="1">
        <v>12</v>
      </c>
      <c r="M2" s="1">
        <v>13</v>
      </c>
      <c r="N2" s="1">
        <v>23</v>
      </c>
      <c r="O2" s="1" t="s">
        <v>46</v>
      </c>
    </row>
    <row r="3" spans="2:25" x14ac:dyDescent="0.15">
      <c r="B3" t="s">
        <v>4</v>
      </c>
      <c r="C3" s="3" t="s">
        <v>8</v>
      </c>
      <c r="D3" s="3" t="s">
        <v>9</v>
      </c>
      <c r="E3" s="3" t="s">
        <v>12</v>
      </c>
      <c r="H3" s="6" t="s">
        <v>21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1</v>
      </c>
    </row>
    <row r="4" spans="2:25" x14ac:dyDescent="0.15">
      <c r="B4" t="s">
        <v>5</v>
      </c>
      <c r="C4" s="3" t="s">
        <v>10</v>
      </c>
      <c r="D4" s="3" t="s">
        <v>11</v>
      </c>
      <c r="E4" s="3" t="s">
        <v>7</v>
      </c>
    </row>
    <row r="5" spans="2:25" x14ac:dyDescent="0.15">
      <c r="B5" t="s">
        <v>6</v>
      </c>
      <c r="C5" s="3" t="s">
        <v>12</v>
      </c>
      <c r="D5" s="3" t="s">
        <v>7</v>
      </c>
      <c r="E5" s="3" t="s">
        <v>9</v>
      </c>
    </row>
    <row r="7" spans="2:25" x14ac:dyDescent="0.15">
      <c r="B7" s="6" t="s">
        <v>13</v>
      </c>
    </row>
    <row r="8" spans="2:25" x14ac:dyDescent="0.15">
      <c r="O8" s="6"/>
      <c r="P8" s="10">
        <v>111</v>
      </c>
      <c r="Q8" s="6"/>
    </row>
    <row r="9" spans="2:25" x14ac:dyDescent="0.15">
      <c r="B9" s="6" t="s">
        <v>285</v>
      </c>
      <c r="O9" s="8" t="s">
        <v>8</v>
      </c>
      <c r="P9" s="4">
        <f>'111'!N17</f>
        <v>0</v>
      </c>
    </row>
    <row r="10" spans="2:25" x14ac:dyDescent="0.15">
      <c r="B10" s="8" t="s">
        <v>8</v>
      </c>
      <c r="C10" s="4">
        <f>'core-TOTAL'!Q4</f>
        <v>0</v>
      </c>
      <c r="O10" s="8" t="s">
        <v>10</v>
      </c>
      <c r="P10" s="4">
        <f>'111'!N18</f>
        <v>0</v>
      </c>
    </row>
    <row r="11" spans="2:25" x14ac:dyDescent="0.15">
      <c r="B11" s="41" t="s">
        <v>10</v>
      </c>
      <c r="C11" s="4">
        <f>'core-TOTAL'!Q5</f>
        <v>1</v>
      </c>
      <c r="O11" s="8" t="s">
        <v>12</v>
      </c>
      <c r="P11" s="4">
        <f>'111'!N19</f>
        <v>0</v>
      </c>
    </row>
    <row r="12" spans="2:25" x14ac:dyDescent="0.15">
      <c r="B12" s="8" t="s">
        <v>12</v>
      </c>
      <c r="C12" s="4">
        <f>'core-TOTAL'!Q6</f>
        <v>0</v>
      </c>
      <c r="O12" s="8"/>
      <c r="P12" s="9"/>
    </row>
    <row r="14" spans="2:25" x14ac:dyDescent="0.15">
      <c r="F14" s="6"/>
      <c r="G14" s="11">
        <v>211</v>
      </c>
      <c r="O14" s="6"/>
      <c r="P14" s="11">
        <v>121</v>
      </c>
      <c r="X14" s="6"/>
      <c r="Y14" s="11">
        <v>112</v>
      </c>
    </row>
    <row r="15" spans="2:25" x14ac:dyDescent="0.15">
      <c r="F15" s="8" t="s">
        <v>8</v>
      </c>
      <c r="G15" s="4">
        <f>'211'!N17</f>
        <v>0</v>
      </c>
      <c r="O15" s="8" t="s">
        <v>8</v>
      </c>
      <c r="P15" s="4">
        <f>'121'!N17</f>
        <v>1</v>
      </c>
      <c r="X15" s="8" t="s">
        <v>8</v>
      </c>
      <c r="Y15" s="4">
        <f>'112'!N17</f>
        <v>0</v>
      </c>
    </row>
    <row r="16" spans="2:25" x14ac:dyDescent="0.15">
      <c r="F16" s="8" t="s">
        <v>10</v>
      </c>
      <c r="G16" s="4">
        <f>'211'!N18</f>
        <v>1</v>
      </c>
      <c r="O16" s="8" t="s">
        <v>10</v>
      </c>
      <c r="P16" s="4">
        <f>'121'!N18</f>
        <v>0</v>
      </c>
      <c r="X16" s="8" t="s">
        <v>10</v>
      </c>
      <c r="Y16" s="4">
        <f>'112'!N18</f>
        <v>1</v>
      </c>
    </row>
    <row r="17" spans="4:28" x14ac:dyDescent="0.15">
      <c r="F17" s="8" t="s">
        <v>12</v>
      </c>
      <c r="G17" s="4">
        <f>'211'!N19</f>
        <v>0</v>
      </c>
      <c r="O17" s="8" t="s">
        <v>12</v>
      </c>
      <c r="P17" s="4">
        <f>'121'!N19</f>
        <v>0</v>
      </c>
      <c r="X17" s="8" t="s">
        <v>12</v>
      </c>
      <c r="Y17" s="4">
        <f>'112'!N19</f>
        <v>0</v>
      </c>
    </row>
    <row r="22" spans="4:28" x14ac:dyDescent="0.15">
      <c r="F22" s="12">
        <v>311</v>
      </c>
      <c r="K22" s="12">
        <v>221</v>
      </c>
      <c r="N22" s="12">
        <v>212</v>
      </c>
      <c r="Q22" s="12">
        <v>131</v>
      </c>
      <c r="T22" s="12">
        <v>122</v>
      </c>
      <c r="AA22" s="12">
        <v>113</v>
      </c>
    </row>
    <row r="23" spans="4:28" x14ac:dyDescent="0.15">
      <c r="E23" s="8" t="s">
        <v>8</v>
      </c>
      <c r="F23" s="4">
        <f>'311'!N17</f>
        <v>0</v>
      </c>
      <c r="J23" s="8" t="s">
        <v>8</v>
      </c>
      <c r="K23" s="4">
        <f>'221'!N17</f>
        <v>0</v>
      </c>
      <c r="M23" s="8" t="s">
        <v>8</v>
      </c>
      <c r="N23" s="4">
        <f>'212'!N17</f>
        <v>0</v>
      </c>
      <c r="P23" s="8" t="s">
        <v>8</v>
      </c>
      <c r="Q23" s="4">
        <f>'131'!N17</f>
        <v>1</v>
      </c>
      <c r="S23" s="8" t="s">
        <v>8</v>
      </c>
      <c r="T23" s="4">
        <f>'122'!N17</f>
        <v>0</v>
      </c>
      <c r="Z23" s="8" t="s">
        <v>8</v>
      </c>
      <c r="AA23" s="4">
        <f>'113'!N17</f>
        <v>0</v>
      </c>
    </row>
    <row r="24" spans="4:28" x14ac:dyDescent="0.15">
      <c r="E24" s="8" t="s">
        <v>10</v>
      </c>
      <c r="F24" s="4">
        <f>'311'!N18</f>
        <v>1</v>
      </c>
      <c r="J24" s="8" t="s">
        <v>10</v>
      </c>
      <c r="K24" s="4">
        <f>'221'!N18</f>
        <v>0</v>
      </c>
      <c r="M24" s="8" t="s">
        <v>10</v>
      </c>
      <c r="N24" s="4">
        <f>'212'!N18</f>
        <v>1</v>
      </c>
      <c r="P24" s="8" t="s">
        <v>10</v>
      </c>
      <c r="Q24" s="4">
        <f>'131'!N18</f>
        <v>0</v>
      </c>
      <c r="S24" s="8" t="s">
        <v>10</v>
      </c>
      <c r="T24" s="4">
        <f>'122'!N18</f>
        <v>1</v>
      </c>
      <c r="Z24" s="8" t="s">
        <v>10</v>
      </c>
      <c r="AA24" s="4">
        <f>'113'!N18</f>
        <v>1</v>
      </c>
    </row>
    <row r="25" spans="4:28" x14ac:dyDescent="0.15">
      <c r="E25" s="8" t="s">
        <v>12</v>
      </c>
      <c r="F25" s="4">
        <f>'311'!N19</f>
        <v>0</v>
      </c>
      <c r="J25" s="8" t="s">
        <v>12</v>
      </c>
      <c r="K25" s="4">
        <f>'221'!N19</f>
        <v>0</v>
      </c>
      <c r="M25" s="8" t="s">
        <v>12</v>
      </c>
      <c r="N25" s="4">
        <f>'212'!N19</f>
        <v>0</v>
      </c>
      <c r="P25" s="8" t="s">
        <v>12</v>
      </c>
      <c r="Q25" s="4">
        <f>'131'!N19</f>
        <v>0</v>
      </c>
      <c r="S25" s="8" t="s">
        <v>12</v>
      </c>
      <c r="T25" s="4">
        <f>'122'!N19</f>
        <v>0</v>
      </c>
      <c r="Z25" s="8" t="s">
        <v>12</v>
      </c>
      <c r="AA25" s="4">
        <f>'113'!N19</f>
        <v>0</v>
      </c>
    </row>
    <row r="30" spans="4:28" x14ac:dyDescent="0.15">
      <c r="D30" s="6"/>
      <c r="E30" s="13">
        <v>321</v>
      </c>
      <c r="H30" s="6"/>
      <c r="I30" s="13">
        <v>312</v>
      </c>
      <c r="L30" s="6"/>
      <c r="M30" s="13">
        <v>231</v>
      </c>
      <c r="O30" s="6"/>
      <c r="P30" s="13">
        <v>222</v>
      </c>
      <c r="R30" s="6"/>
      <c r="S30" s="13">
        <v>132</v>
      </c>
      <c r="V30" s="6"/>
      <c r="W30" s="13">
        <v>213</v>
      </c>
      <c r="AA30" s="6"/>
      <c r="AB30" s="13">
        <v>123</v>
      </c>
    </row>
    <row r="31" spans="4:28" x14ac:dyDescent="0.15">
      <c r="D31" s="8" t="s">
        <v>8</v>
      </c>
      <c r="E31" s="4">
        <f>'321'!N17</f>
        <v>0</v>
      </c>
      <c r="H31" s="8" t="s">
        <v>8</v>
      </c>
      <c r="I31" s="4">
        <f>'312'!N17</f>
        <v>0</v>
      </c>
      <c r="L31" s="8" t="s">
        <v>8</v>
      </c>
      <c r="M31" s="4">
        <f>'231'!N17</f>
        <v>0</v>
      </c>
      <c r="O31" s="8" t="s">
        <v>8</v>
      </c>
      <c r="P31" s="4">
        <f>'222'!N17</f>
        <v>0</v>
      </c>
      <c r="R31" s="8" t="s">
        <v>8</v>
      </c>
      <c r="S31" s="4">
        <f>'132'!N17</f>
        <v>0</v>
      </c>
      <c r="V31" s="8" t="s">
        <v>8</v>
      </c>
      <c r="W31" s="4">
        <f>'213'!N17</f>
        <v>0</v>
      </c>
      <c r="AA31" s="8" t="s">
        <v>8</v>
      </c>
      <c r="AB31" s="4">
        <f>'123'!N17</f>
        <v>0</v>
      </c>
    </row>
    <row r="32" spans="4:28" x14ac:dyDescent="0.15">
      <c r="D32" s="8" t="s">
        <v>10</v>
      </c>
      <c r="E32" s="4">
        <f>'321'!N18</f>
        <v>0</v>
      </c>
      <c r="H32" s="8" t="s">
        <v>10</v>
      </c>
      <c r="I32" s="4">
        <f>'312'!N18</f>
        <v>1</v>
      </c>
      <c r="L32" s="8" t="s">
        <v>10</v>
      </c>
      <c r="M32" s="4">
        <f>'231'!N18</f>
        <v>0</v>
      </c>
      <c r="O32" s="8" t="s">
        <v>10</v>
      </c>
      <c r="P32" s="4">
        <f>'222'!N18</f>
        <v>1</v>
      </c>
      <c r="R32" s="8" t="s">
        <v>10</v>
      </c>
      <c r="S32" s="4">
        <f>'132'!N18</f>
        <v>0</v>
      </c>
      <c r="V32" s="8" t="s">
        <v>10</v>
      </c>
      <c r="W32" s="4">
        <f>'213'!N18</f>
        <v>1</v>
      </c>
      <c r="AA32" s="8" t="s">
        <v>10</v>
      </c>
      <c r="AB32" s="4">
        <f>'123'!N18</f>
        <v>1</v>
      </c>
    </row>
    <row r="33" spans="4:28" x14ac:dyDescent="0.15">
      <c r="D33" s="8" t="s">
        <v>12</v>
      </c>
      <c r="E33" s="4">
        <f>'321'!N19</f>
        <v>0</v>
      </c>
      <c r="H33" s="8" t="s">
        <v>12</v>
      </c>
      <c r="I33" s="4">
        <f>'312'!N19</f>
        <v>0</v>
      </c>
      <c r="L33" s="8" t="s">
        <v>12</v>
      </c>
      <c r="M33" s="4">
        <f>'231'!N19</f>
        <v>0</v>
      </c>
      <c r="O33" s="8" t="s">
        <v>12</v>
      </c>
      <c r="P33" s="4">
        <f>'222'!N19</f>
        <v>0</v>
      </c>
      <c r="R33" s="8" t="s">
        <v>12</v>
      </c>
      <c r="S33" s="4">
        <f>'132'!N19</f>
        <v>0</v>
      </c>
      <c r="V33" s="8" t="s">
        <v>12</v>
      </c>
      <c r="W33" s="4">
        <f>'213'!N19</f>
        <v>0</v>
      </c>
      <c r="AA33" s="8" t="s">
        <v>12</v>
      </c>
      <c r="AB33" s="4">
        <f>'123'!N19</f>
        <v>0</v>
      </c>
    </row>
    <row r="38" spans="4:28" x14ac:dyDescent="0.15">
      <c r="E38" s="6"/>
      <c r="F38" s="14">
        <v>331</v>
      </c>
      <c r="J38" s="6"/>
      <c r="K38" s="14">
        <v>322</v>
      </c>
      <c r="M38" s="6"/>
      <c r="N38" s="14">
        <v>232</v>
      </c>
      <c r="P38" s="6"/>
      <c r="Q38" s="14">
        <v>313</v>
      </c>
      <c r="S38" s="6"/>
      <c r="T38" s="14">
        <v>223</v>
      </c>
      <c r="Z38" s="6"/>
      <c r="AA38" s="14">
        <v>133</v>
      </c>
    </row>
    <row r="39" spans="4:28" x14ac:dyDescent="0.15">
      <c r="E39" s="8" t="s">
        <v>8</v>
      </c>
      <c r="F39" s="4">
        <f>'331'!N17</f>
        <v>0</v>
      </c>
      <c r="J39" s="8" t="s">
        <v>8</v>
      </c>
      <c r="K39" s="4">
        <f>'322'!N17</f>
        <v>0</v>
      </c>
      <c r="M39" s="8" t="s">
        <v>8</v>
      </c>
      <c r="N39" s="4">
        <f>'232'!N17</f>
        <v>0</v>
      </c>
      <c r="P39" s="8" t="s">
        <v>8</v>
      </c>
      <c r="Q39" s="4">
        <f>'313'!N17</f>
        <v>0</v>
      </c>
      <c r="S39" s="8" t="s">
        <v>8</v>
      </c>
      <c r="T39" s="4">
        <f>'223'!N17</f>
        <v>0</v>
      </c>
      <c r="Z39" s="8" t="s">
        <v>8</v>
      </c>
      <c r="AA39" s="4">
        <f>'133'!N17</f>
        <v>0</v>
      </c>
    </row>
    <row r="40" spans="4:28" x14ac:dyDescent="0.15">
      <c r="E40" s="8" t="s">
        <v>10</v>
      </c>
      <c r="F40" s="4">
        <f>'331'!N18</f>
        <v>0</v>
      </c>
      <c r="J40" s="8" t="s">
        <v>10</v>
      </c>
      <c r="K40" s="4">
        <f>'322'!N18</f>
        <v>1</v>
      </c>
      <c r="M40" s="8" t="s">
        <v>10</v>
      </c>
      <c r="N40" s="4">
        <f>'232'!N18</f>
        <v>0</v>
      </c>
      <c r="P40" s="8" t="s">
        <v>10</v>
      </c>
      <c r="Q40" s="4">
        <f>'313'!N18</f>
        <v>1</v>
      </c>
      <c r="S40" s="8" t="s">
        <v>10</v>
      </c>
      <c r="T40" s="4">
        <f>'223'!N18</f>
        <v>1</v>
      </c>
      <c r="Z40" s="8" t="s">
        <v>10</v>
      </c>
      <c r="AA40" s="4">
        <f>'133'!N18</f>
        <v>0</v>
      </c>
    </row>
    <row r="41" spans="4:28" x14ac:dyDescent="0.15">
      <c r="E41" s="8" t="s">
        <v>12</v>
      </c>
      <c r="F41" s="4">
        <f>'331'!N19</f>
        <v>0</v>
      </c>
      <c r="J41" s="8" t="s">
        <v>12</v>
      </c>
      <c r="K41" s="4">
        <f>'322'!N19</f>
        <v>0</v>
      </c>
      <c r="M41" s="8" t="s">
        <v>12</v>
      </c>
      <c r="N41" s="4">
        <f>'232'!N19</f>
        <v>0</v>
      </c>
      <c r="P41" s="8" t="s">
        <v>12</v>
      </c>
      <c r="Q41" s="4">
        <f>'313'!N19</f>
        <v>0</v>
      </c>
      <c r="S41" s="8" t="s">
        <v>12</v>
      </c>
      <c r="T41" s="4">
        <f>'223'!N19</f>
        <v>0</v>
      </c>
      <c r="Z41" s="8" t="s">
        <v>12</v>
      </c>
      <c r="AA41" s="4">
        <f>'133'!N19</f>
        <v>0</v>
      </c>
    </row>
    <row r="46" spans="4:28" x14ac:dyDescent="0.15">
      <c r="F46" s="6"/>
      <c r="G46" s="15">
        <v>332</v>
      </c>
      <c r="O46" s="6"/>
      <c r="P46" s="15">
        <v>323</v>
      </c>
      <c r="X46" s="6"/>
      <c r="Y46" s="15">
        <v>233</v>
      </c>
    </row>
    <row r="47" spans="4:28" x14ac:dyDescent="0.15">
      <c r="F47" s="8" t="s">
        <v>8</v>
      </c>
      <c r="G47" s="4">
        <f>'332'!N17</f>
        <v>0</v>
      </c>
      <c r="O47" s="8" t="s">
        <v>8</v>
      </c>
      <c r="P47" s="4">
        <f>'323'!N17</f>
        <v>0</v>
      </c>
      <c r="X47" s="8" t="s">
        <v>8</v>
      </c>
      <c r="Y47" s="4">
        <f>'233'!N17</f>
        <v>0</v>
      </c>
    </row>
    <row r="48" spans="4:28" x14ac:dyDescent="0.15">
      <c r="F48" s="8" t="s">
        <v>10</v>
      </c>
      <c r="G48" s="4">
        <f>'332'!N18</f>
        <v>0</v>
      </c>
      <c r="O48" s="8" t="s">
        <v>10</v>
      </c>
      <c r="P48" s="4">
        <f>'323'!N18</f>
        <v>1</v>
      </c>
      <c r="X48" s="8" t="s">
        <v>10</v>
      </c>
      <c r="Y48" s="4">
        <f>'233'!N18</f>
        <v>0</v>
      </c>
    </row>
    <row r="49" spans="6:25" x14ac:dyDescent="0.15">
      <c r="F49" s="8" t="s">
        <v>12</v>
      </c>
      <c r="G49" s="4">
        <f>'332'!N19</f>
        <v>0</v>
      </c>
      <c r="O49" s="8" t="s">
        <v>12</v>
      </c>
      <c r="P49" s="4">
        <f>'323'!N19</f>
        <v>0</v>
      </c>
      <c r="X49" s="8" t="s">
        <v>12</v>
      </c>
      <c r="Y49" s="4">
        <f>'233'!N19</f>
        <v>0</v>
      </c>
    </row>
    <row r="52" spans="6:25" x14ac:dyDescent="0.15">
      <c r="O52" s="6"/>
      <c r="P52" s="16">
        <v>333</v>
      </c>
    </row>
    <row r="53" spans="6:25" x14ac:dyDescent="0.15">
      <c r="O53" s="8" t="s">
        <v>8</v>
      </c>
      <c r="P53" s="4">
        <f>'333'!N17</f>
        <v>0</v>
      </c>
    </row>
    <row r="54" spans="6:25" x14ac:dyDescent="0.15">
      <c r="O54" s="8" t="s">
        <v>10</v>
      </c>
      <c r="P54" s="4">
        <f>'333'!N18</f>
        <v>0</v>
      </c>
    </row>
    <row r="55" spans="6:25" x14ac:dyDescent="0.15">
      <c r="O55" s="8" t="s">
        <v>12</v>
      </c>
      <c r="P55" s="4">
        <f>'333'!N19</f>
        <v>0</v>
      </c>
    </row>
  </sheetData>
  <phoneticPr fontId="1"/>
  <conditionalFormatting sqref="W31:W33 T23:T25 N23:N25 Y15:Y17 P9:P12 P15:P17 G15:G17 K23:K25 F23:F25 Q23:Q25 AA23:AA25 I3:O3 M31:M33 E31:E33 I31:I33 P31:P33 S31:S33 AB31:AB33 T39:T41 F39:F41 K39:K41 N39:N41 Q39:Q41 AA39:AA41 Y47:Y49 G47:G49 P47:P49 P53:P55 C10:C12">
    <cfRule type="cellIs" dxfId="99" priority="3" stopIfTrue="1" operator="equal">
      <formula>1</formula>
    </cfRule>
  </conditionalFormatting>
  <conditionalFormatting sqref="I2:O2">
    <cfRule type="expression" dxfId="98" priority="2" stopIfTrue="1">
      <formula>I3</formula>
    </cfRule>
  </conditionalFormatting>
  <conditionalFormatting sqref="O9:O12 X15:X17 O15:O17 F15:F17 M23:M25 P23:P25 E23:E25 J23:J25 S23:S25 Z23:Z25 O31:O33 D31:D33 H31:H33 L31:L33 R31:R33 V31:V33 AA31:AA33 E39:E41 J39:J41 M39:M41 P39:P41 S39:S41 Z39:Z41 F47:F49 O47:O49 X47:X49 O53:O55">
    <cfRule type="expression" dxfId="97" priority="1" stopIfTrue="1">
      <formula>E9</formula>
    </cfRule>
  </conditionalFormatting>
  <dataValidations count="2">
    <dataValidation type="list" allowBlank="1" showInputMessage="1" showErrorMessage="1" sqref="I3:O3">
      <formula1>binary</formula1>
    </dataValidation>
    <dataValidation type="list" allowBlank="1" showInputMessage="1" showErrorMessage="1" sqref="D3:E5">
      <formula1>alternatives</formula1>
    </dataValidation>
  </dataValidations>
  <pageMargins left="0.78740157480314965" right="0.78740157480314965" top="0.98425196850393704" bottom="0.98425196850393704" header="0.51181102362204722" footer="0.51181102362204722"/>
  <pageSetup paperSize="9" scale="66" orientation="landscape" horizontalDpi="0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55"/>
  <sheetViews>
    <sheetView zoomScale="50" zoomScaleNormal="50" workbookViewId="0">
      <selection activeCell="B1" sqref="B1:AB55"/>
    </sheetView>
  </sheetViews>
  <sheetFormatPr defaultColWidth="3.625" defaultRowHeight="13.5" x14ac:dyDescent="0.15"/>
  <cols>
    <col min="1" max="70" width="4.625" customWidth="1"/>
  </cols>
  <sheetData>
    <row r="1" spans="2:25" x14ac:dyDescent="0.15">
      <c r="B1" s="6" t="s">
        <v>0</v>
      </c>
      <c r="H1" s="6" t="s">
        <v>17</v>
      </c>
    </row>
    <row r="2" spans="2:25" x14ac:dyDescent="0.15">
      <c r="C2" s="6" t="s">
        <v>1</v>
      </c>
      <c r="D2" s="6" t="s">
        <v>2</v>
      </c>
      <c r="E2" s="6" t="s">
        <v>3</v>
      </c>
      <c r="I2" s="1">
        <v>1</v>
      </c>
      <c r="J2" s="1">
        <v>2</v>
      </c>
      <c r="K2" s="1">
        <v>3</v>
      </c>
      <c r="L2" s="1">
        <v>12</v>
      </c>
      <c r="M2" s="1">
        <v>13</v>
      </c>
      <c r="N2" s="1">
        <v>23</v>
      </c>
      <c r="O2" s="1" t="s">
        <v>46</v>
      </c>
    </row>
    <row r="3" spans="2:25" x14ac:dyDescent="0.15">
      <c r="B3" t="s">
        <v>4</v>
      </c>
      <c r="C3" s="3" t="s">
        <v>8</v>
      </c>
      <c r="D3" s="3" t="s">
        <v>9</v>
      </c>
      <c r="E3" s="3" t="s">
        <v>12</v>
      </c>
      <c r="H3" s="6" t="s">
        <v>21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1</v>
      </c>
    </row>
    <row r="4" spans="2:25" x14ac:dyDescent="0.15">
      <c r="B4" t="s">
        <v>5</v>
      </c>
      <c r="C4" s="3" t="s">
        <v>10</v>
      </c>
      <c r="D4" s="3" t="s">
        <v>11</v>
      </c>
      <c r="E4" s="3" t="s">
        <v>7</v>
      </c>
    </row>
    <row r="5" spans="2:25" x14ac:dyDescent="0.15">
      <c r="B5" t="s">
        <v>6</v>
      </c>
      <c r="C5" s="3" t="s">
        <v>12</v>
      </c>
      <c r="D5" s="3" t="s">
        <v>7</v>
      </c>
      <c r="E5" s="3" t="s">
        <v>9</v>
      </c>
    </row>
    <row r="7" spans="2:25" x14ac:dyDescent="0.15">
      <c r="B7" s="6" t="s">
        <v>13</v>
      </c>
    </row>
    <row r="8" spans="2:25" x14ac:dyDescent="0.15">
      <c r="O8" s="6"/>
      <c r="P8" s="10">
        <v>111</v>
      </c>
      <c r="Q8" s="6"/>
    </row>
    <row r="9" spans="2:25" x14ac:dyDescent="0.15">
      <c r="B9" s="6" t="s">
        <v>285</v>
      </c>
      <c r="O9" s="8" t="s">
        <v>8</v>
      </c>
      <c r="P9" s="4">
        <f>'111'!N17</f>
        <v>0</v>
      </c>
    </row>
    <row r="10" spans="2:25" x14ac:dyDescent="0.15">
      <c r="B10" s="8" t="s">
        <v>8</v>
      </c>
      <c r="C10" s="4">
        <f>'core-TOTAL'!Q4</f>
        <v>0</v>
      </c>
      <c r="O10" s="8" t="s">
        <v>10</v>
      </c>
      <c r="P10" s="4">
        <f>'111'!N18</f>
        <v>0</v>
      </c>
    </row>
    <row r="11" spans="2:25" x14ac:dyDescent="0.15">
      <c r="B11" s="41" t="s">
        <v>10</v>
      </c>
      <c r="C11" s="4">
        <f>'core-TOTAL'!Q5</f>
        <v>1</v>
      </c>
      <c r="O11" s="8" t="s">
        <v>12</v>
      </c>
      <c r="P11" s="4">
        <f>'111'!N19</f>
        <v>0</v>
      </c>
    </row>
    <row r="12" spans="2:25" x14ac:dyDescent="0.15">
      <c r="B12" s="8" t="s">
        <v>12</v>
      </c>
      <c r="C12" s="4">
        <f>'core-TOTAL'!Q6</f>
        <v>0</v>
      </c>
      <c r="O12" s="8"/>
      <c r="P12" s="9"/>
    </row>
    <row r="14" spans="2:25" x14ac:dyDescent="0.15">
      <c r="F14" s="6"/>
      <c r="G14" s="11">
        <v>211</v>
      </c>
      <c r="O14" s="6"/>
      <c r="P14" s="11">
        <v>121</v>
      </c>
      <c r="X14" s="6"/>
      <c r="Y14" s="11">
        <v>112</v>
      </c>
    </row>
    <row r="15" spans="2:25" x14ac:dyDescent="0.15">
      <c r="F15" s="8" t="s">
        <v>8</v>
      </c>
      <c r="G15" s="4">
        <f>'211'!N17</f>
        <v>0</v>
      </c>
      <c r="O15" s="8" t="s">
        <v>8</v>
      </c>
      <c r="P15" s="4">
        <f>'121'!N17</f>
        <v>1</v>
      </c>
      <c r="X15" s="8" t="s">
        <v>8</v>
      </c>
      <c r="Y15" s="4">
        <f>'112'!N17</f>
        <v>0</v>
      </c>
    </row>
    <row r="16" spans="2:25" x14ac:dyDescent="0.15">
      <c r="F16" s="8" t="s">
        <v>10</v>
      </c>
      <c r="G16" s="4">
        <f>'211'!N18</f>
        <v>1</v>
      </c>
      <c r="O16" s="8" t="s">
        <v>10</v>
      </c>
      <c r="P16" s="4">
        <f>'121'!N18</f>
        <v>0</v>
      </c>
      <c r="X16" s="8" t="s">
        <v>10</v>
      </c>
      <c r="Y16" s="4">
        <f>'112'!N18</f>
        <v>1</v>
      </c>
    </row>
    <row r="17" spans="4:28" x14ac:dyDescent="0.15">
      <c r="F17" s="8" t="s">
        <v>12</v>
      </c>
      <c r="G17" s="4">
        <f>'211'!N19</f>
        <v>0</v>
      </c>
      <c r="O17" s="8" t="s">
        <v>12</v>
      </c>
      <c r="P17" s="4">
        <f>'121'!N19</f>
        <v>0</v>
      </c>
      <c r="X17" s="8" t="s">
        <v>12</v>
      </c>
      <c r="Y17" s="4">
        <f>'112'!N19</f>
        <v>0</v>
      </c>
    </row>
    <row r="22" spans="4:28" x14ac:dyDescent="0.15">
      <c r="F22" s="12">
        <v>311</v>
      </c>
      <c r="K22" s="12">
        <v>221</v>
      </c>
      <c r="N22" s="12">
        <v>212</v>
      </c>
      <c r="Q22" s="12">
        <v>131</v>
      </c>
      <c r="T22" s="12">
        <v>122</v>
      </c>
      <c r="AA22" s="12">
        <v>113</v>
      </c>
    </row>
    <row r="23" spans="4:28" x14ac:dyDescent="0.15">
      <c r="E23" s="8" t="s">
        <v>8</v>
      </c>
      <c r="F23" s="4">
        <f>'311'!N17</f>
        <v>0</v>
      </c>
      <c r="J23" s="8" t="s">
        <v>8</v>
      </c>
      <c r="K23" s="4">
        <f>'221'!N17</f>
        <v>0</v>
      </c>
      <c r="M23" s="8" t="s">
        <v>8</v>
      </c>
      <c r="N23" s="4">
        <f>'212'!N17</f>
        <v>0</v>
      </c>
      <c r="P23" s="8" t="s">
        <v>8</v>
      </c>
      <c r="Q23" s="4">
        <f>'131'!N17</f>
        <v>1</v>
      </c>
      <c r="S23" s="8" t="s">
        <v>8</v>
      </c>
      <c r="T23" s="4">
        <f>'122'!N17</f>
        <v>0</v>
      </c>
      <c r="Z23" s="8" t="s">
        <v>8</v>
      </c>
      <c r="AA23" s="4">
        <f>'113'!N17</f>
        <v>0</v>
      </c>
    </row>
    <row r="24" spans="4:28" x14ac:dyDescent="0.15">
      <c r="E24" s="8" t="s">
        <v>10</v>
      </c>
      <c r="F24" s="4">
        <f>'311'!N18</f>
        <v>1</v>
      </c>
      <c r="J24" s="8" t="s">
        <v>10</v>
      </c>
      <c r="K24" s="4">
        <f>'221'!N18</f>
        <v>0</v>
      </c>
      <c r="M24" s="8" t="s">
        <v>10</v>
      </c>
      <c r="N24" s="4">
        <f>'212'!N18</f>
        <v>1</v>
      </c>
      <c r="P24" s="8" t="s">
        <v>10</v>
      </c>
      <c r="Q24" s="4">
        <f>'131'!N18</f>
        <v>0</v>
      </c>
      <c r="S24" s="8" t="s">
        <v>10</v>
      </c>
      <c r="T24" s="4">
        <f>'122'!N18</f>
        <v>1</v>
      </c>
      <c r="Z24" s="8" t="s">
        <v>10</v>
      </c>
      <c r="AA24" s="4">
        <f>'113'!N18</f>
        <v>1</v>
      </c>
    </row>
    <row r="25" spans="4:28" x14ac:dyDescent="0.15">
      <c r="E25" s="8" t="s">
        <v>12</v>
      </c>
      <c r="F25" s="4">
        <f>'311'!N19</f>
        <v>0</v>
      </c>
      <c r="J25" s="8" t="s">
        <v>12</v>
      </c>
      <c r="K25" s="4">
        <f>'221'!N19</f>
        <v>0</v>
      </c>
      <c r="M25" s="8" t="s">
        <v>12</v>
      </c>
      <c r="N25" s="4">
        <f>'212'!N19</f>
        <v>0</v>
      </c>
      <c r="P25" s="8" t="s">
        <v>12</v>
      </c>
      <c r="Q25" s="4">
        <f>'131'!N19</f>
        <v>0</v>
      </c>
      <c r="S25" s="8" t="s">
        <v>12</v>
      </c>
      <c r="T25" s="4">
        <f>'122'!N19</f>
        <v>0</v>
      </c>
      <c r="Z25" s="8" t="s">
        <v>12</v>
      </c>
      <c r="AA25" s="4">
        <f>'113'!N19</f>
        <v>0</v>
      </c>
    </row>
    <row r="30" spans="4:28" x14ac:dyDescent="0.15">
      <c r="D30" s="6"/>
      <c r="E30" s="13">
        <v>321</v>
      </c>
      <c r="H30" s="6"/>
      <c r="I30" s="13">
        <v>312</v>
      </c>
      <c r="L30" s="6"/>
      <c r="M30" s="13">
        <v>231</v>
      </c>
      <c r="O30" s="6"/>
      <c r="P30" s="13">
        <v>222</v>
      </c>
      <c r="R30" s="6"/>
      <c r="S30" s="13">
        <v>132</v>
      </c>
      <c r="V30" s="6"/>
      <c r="W30" s="13">
        <v>213</v>
      </c>
      <c r="AA30" s="6"/>
      <c r="AB30" s="13">
        <v>123</v>
      </c>
    </row>
    <row r="31" spans="4:28" x14ac:dyDescent="0.15">
      <c r="D31" s="8" t="s">
        <v>8</v>
      </c>
      <c r="E31" s="4">
        <f>'321'!N17</f>
        <v>0</v>
      </c>
      <c r="H31" s="8" t="s">
        <v>8</v>
      </c>
      <c r="I31" s="4">
        <f>'312'!N17</f>
        <v>0</v>
      </c>
      <c r="L31" s="8" t="s">
        <v>8</v>
      </c>
      <c r="M31" s="4">
        <f>'231'!N17</f>
        <v>0</v>
      </c>
      <c r="O31" s="8" t="s">
        <v>8</v>
      </c>
      <c r="P31" s="4">
        <f>'222'!N17</f>
        <v>0</v>
      </c>
      <c r="R31" s="8" t="s">
        <v>8</v>
      </c>
      <c r="S31" s="4">
        <f>'132'!N17</f>
        <v>0</v>
      </c>
      <c r="V31" s="8" t="s">
        <v>8</v>
      </c>
      <c r="W31" s="4">
        <f>'213'!N17</f>
        <v>0</v>
      </c>
      <c r="AA31" s="8" t="s">
        <v>8</v>
      </c>
      <c r="AB31" s="4">
        <f>'123'!N17</f>
        <v>0</v>
      </c>
    </row>
    <row r="32" spans="4:28" x14ac:dyDescent="0.15">
      <c r="D32" s="8" t="s">
        <v>10</v>
      </c>
      <c r="E32" s="4">
        <f>'321'!N18</f>
        <v>0</v>
      </c>
      <c r="H32" s="8" t="s">
        <v>10</v>
      </c>
      <c r="I32" s="4">
        <f>'312'!N18</f>
        <v>1</v>
      </c>
      <c r="L32" s="8" t="s">
        <v>10</v>
      </c>
      <c r="M32" s="4">
        <f>'231'!N18</f>
        <v>0</v>
      </c>
      <c r="O32" s="8" t="s">
        <v>10</v>
      </c>
      <c r="P32" s="4">
        <f>'222'!N18</f>
        <v>1</v>
      </c>
      <c r="R32" s="8" t="s">
        <v>10</v>
      </c>
      <c r="S32" s="4">
        <f>'132'!N18</f>
        <v>0</v>
      </c>
      <c r="V32" s="8" t="s">
        <v>10</v>
      </c>
      <c r="W32" s="4">
        <f>'213'!N18</f>
        <v>1</v>
      </c>
      <c r="AA32" s="8" t="s">
        <v>10</v>
      </c>
      <c r="AB32" s="4">
        <f>'123'!N18</f>
        <v>1</v>
      </c>
    </row>
    <row r="33" spans="4:28" x14ac:dyDescent="0.15">
      <c r="D33" s="8" t="s">
        <v>12</v>
      </c>
      <c r="E33" s="4">
        <f>'321'!N19</f>
        <v>0</v>
      </c>
      <c r="H33" s="8" t="s">
        <v>12</v>
      </c>
      <c r="I33" s="4">
        <f>'312'!N19</f>
        <v>0</v>
      </c>
      <c r="L33" s="8" t="s">
        <v>12</v>
      </c>
      <c r="M33" s="4">
        <f>'231'!N19</f>
        <v>0</v>
      </c>
      <c r="O33" s="8" t="s">
        <v>12</v>
      </c>
      <c r="P33" s="4">
        <f>'222'!N19</f>
        <v>0</v>
      </c>
      <c r="R33" s="8" t="s">
        <v>12</v>
      </c>
      <c r="S33" s="4">
        <f>'132'!N19</f>
        <v>0</v>
      </c>
      <c r="V33" s="8" t="s">
        <v>12</v>
      </c>
      <c r="W33" s="4">
        <f>'213'!N19</f>
        <v>0</v>
      </c>
      <c r="AA33" s="8" t="s">
        <v>12</v>
      </c>
      <c r="AB33" s="4">
        <f>'123'!N19</f>
        <v>0</v>
      </c>
    </row>
    <row r="38" spans="4:28" x14ac:dyDescent="0.15">
      <c r="E38" s="6"/>
      <c r="F38" s="14">
        <v>331</v>
      </c>
      <c r="J38" s="6"/>
      <c r="K38" s="14">
        <v>322</v>
      </c>
      <c r="M38" s="6"/>
      <c r="N38" s="14">
        <v>232</v>
      </c>
      <c r="P38" s="6"/>
      <c r="Q38" s="14">
        <v>313</v>
      </c>
      <c r="S38" s="6"/>
      <c r="T38" s="14">
        <v>223</v>
      </c>
      <c r="Z38" s="6"/>
      <c r="AA38" s="14">
        <v>133</v>
      </c>
    </row>
    <row r="39" spans="4:28" x14ac:dyDescent="0.15">
      <c r="E39" s="8" t="s">
        <v>8</v>
      </c>
      <c r="F39" s="4">
        <f>'331'!N17</f>
        <v>0</v>
      </c>
      <c r="J39" s="8" t="s">
        <v>8</v>
      </c>
      <c r="K39" s="4">
        <f>'322'!N17</f>
        <v>0</v>
      </c>
      <c r="M39" s="8" t="s">
        <v>8</v>
      </c>
      <c r="N39" s="4">
        <f>'232'!N17</f>
        <v>0</v>
      </c>
      <c r="P39" s="8" t="s">
        <v>8</v>
      </c>
      <c r="Q39" s="4">
        <f>'313'!N17</f>
        <v>0</v>
      </c>
      <c r="S39" s="8" t="s">
        <v>8</v>
      </c>
      <c r="T39" s="4">
        <f>'223'!N17</f>
        <v>0</v>
      </c>
      <c r="Z39" s="8" t="s">
        <v>8</v>
      </c>
      <c r="AA39" s="4">
        <f>'133'!N17</f>
        <v>0</v>
      </c>
    </row>
    <row r="40" spans="4:28" x14ac:dyDescent="0.15">
      <c r="E40" s="8" t="s">
        <v>10</v>
      </c>
      <c r="F40" s="4">
        <f>'331'!N18</f>
        <v>0</v>
      </c>
      <c r="J40" s="8" t="s">
        <v>10</v>
      </c>
      <c r="K40" s="4">
        <f>'322'!N18</f>
        <v>1</v>
      </c>
      <c r="M40" s="8" t="s">
        <v>10</v>
      </c>
      <c r="N40" s="4">
        <f>'232'!N18</f>
        <v>0</v>
      </c>
      <c r="P40" s="8" t="s">
        <v>10</v>
      </c>
      <c r="Q40" s="4">
        <f>'313'!N18</f>
        <v>1</v>
      </c>
      <c r="S40" s="8" t="s">
        <v>10</v>
      </c>
      <c r="T40" s="4">
        <f>'223'!N18</f>
        <v>1</v>
      </c>
      <c r="Z40" s="8" t="s">
        <v>10</v>
      </c>
      <c r="AA40" s="4">
        <f>'133'!N18</f>
        <v>0</v>
      </c>
    </row>
    <row r="41" spans="4:28" x14ac:dyDescent="0.15">
      <c r="E41" s="8" t="s">
        <v>12</v>
      </c>
      <c r="F41" s="4">
        <f>'331'!N19</f>
        <v>0</v>
      </c>
      <c r="J41" s="8" t="s">
        <v>12</v>
      </c>
      <c r="K41" s="4">
        <f>'322'!N19</f>
        <v>0</v>
      </c>
      <c r="M41" s="8" t="s">
        <v>12</v>
      </c>
      <c r="N41" s="4">
        <f>'232'!N19</f>
        <v>0</v>
      </c>
      <c r="P41" s="8" t="s">
        <v>12</v>
      </c>
      <c r="Q41" s="4">
        <f>'313'!N19</f>
        <v>0</v>
      </c>
      <c r="S41" s="8" t="s">
        <v>12</v>
      </c>
      <c r="T41" s="4">
        <f>'223'!N19</f>
        <v>0</v>
      </c>
      <c r="Z41" s="8" t="s">
        <v>12</v>
      </c>
      <c r="AA41" s="4">
        <f>'133'!N19</f>
        <v>0</v>
      </c>
    </row>
    <row r="46" spans="4:28" x14ac:dyDescent="0.15">
      <c r="F46" s="6"/>
      <c r="G46" s="15">
        <v>332</v>
      </c>
      <c r="O46" s="6"/>
      <c r="P46" s="15">
        <v>323</v>
      </c>
      <c r="X46" s="6"/>
      <c r="Y46" s="15">
        <v>233</v>
      </c>
    </row>
    <row r="47" spans="4:28" x14ac:dyDescent="0.15">
      <c r="F47" s="8" t="s">
        <v>8</v>
      </c>
      <c r="G47" s="4">
        <f>'332'!N17</f>
        <v>0</v>
      </c>
      <c r="O47" s="8" t="s">
        <v>8</v>
      </c>
      <c r="P47" s="4">
        <f>'323'!N17</f>
        <v>0</v>
      </c>
      <c r="X47" s="8" t="s">
        <v>8</v>
      </c>
      <c r="Y47" s="4">
        <f>'233'!N17</f>
        <v>0</v>
      </c>
    </row>
    <row r="48" spans="4:28" x14ac:dyDescent="0.15">
      <c r="F48" s="8" t="s">
        <v>10</v>
      </c>
      <c r="G48" s="4">
        <f>'332'!N18</f>
        <v>0</v>
      </c>
      <c r="O48" s="8" t="s">
        <v>10</v>
      </c>
      <c r="P48" s="4">
        <f>'323'!N18</f>
        <v>1</v>
      </c>
      <c r="X48" s="8" t="s">
        <v>10</v>
      </c>
      <c r="Y48" s="4">
        <f>'233'!N18</f>
        <v>0</v>
      </c>
    </row>
    <row r="49" spans="6:25" x14ac:dyDescent="0.15">
      <c r="F49" s="8" t="s">
        <v>12</v>
      </c>
      <c r="G49" s="4">
        <f>'332'!N19</f>
        <v>0</v>
      </c>
      <c r="O49" s="8" t="s">
        <v>12</v>
      </c>
      <c r="P49" s="4">
        <f>'323'!N19</f>
        <v>0</v>
      </c>
      <c r="X49" s="8" t="s">
        <v>12</v>
      </c>
      <c r="Y49" s="4">
        <f>'233'!N19</f>
        <v>0</v>
      </c>
    </row>
    <row r="52" spans="6:25" x14ac:dyDescent="0.15">
      <c r="O52" s="6"/>
      <c r="P52" s="16">
        <v>333</v>
      </c>
    </row>
    <row r="53" spans="6:25" x14ac:dyDescent="0.15">
      <c r="O53" s="8" t="s">
        <v>8</v>
      </c>
      <c r="P53" s="4">
        <f>'333'!N17</f>
        <v>0</v>
      </c>
    </row>
    <row r="54" spans="6:25" x14ac:dyDescent="0.15">
      <c r="O54" s="8" t="s">
        <v>10</v>
      </c>
      <c r="P54" s="4">
        <f>'333'!N18</f>
        <v>0</v>
      </c>
    </row>
    <row r="55" spans="6:25" x14ac:dyDescent="0.15">
      <c r="O55" s="8" t="s">
        <v>12</v>
      </c>
      <c r="P55" s="4">
        <f>'333'!N19</f>
        <v>0</v>
      </c>
    </row>
  </sheetData>
  <phoneticPr fontId="1"/>
  <conditionalFormatting sqref="W31:W33 T23:T25 N23:N25 Y15:Y17 P9:P12 P15:P17 G15:G17 K23:K25 F23:F25 Q23:Q25 AA23:AA25 I3:O3 M31:M33 E31:E33 I31:I33 P31:P33 S31:S33 AB31:AB33 T39:T41 F39:F41 K39:K41 N39:N41 Q39:Q41 AA39:AA41 Y47:Y49 G47:G49 P47:P49 P53:P55 C10:C12">
    <cfRule type="cellIs" dxfId="96" priority="3" stopIfTrue="1" operator="equal">
      <formula>1</formula>
    </cfRule>
  </conditionalFormatting>
  <conditionalFormatting sqref="I2:O2">
    <cfRule type="expression" dxfId="95" priority="2" stopIfTrue="1">
      <formula>I3</formula>
    </cfRule>
  </conditionalFormatting>
  <conditionalFormatting sqref="O9:O12 X15:X17 O15:O17 F15:F17 M23:M25 P23:P25 E23:E25 J23:J25 S23:S25 Z23:Z25 O31:O33 D31:D33 H31:H33 L31:L33 R31:R33 V31:V33 AA31:AA33 E39:E41 J39:J41 M39:M41 P39:P41 S39:S41 Z39:Z41 F47:F49 O47:O49 X47:X49 O53:O55">
    <cfRule type="expression" dxfId="94" priority="1" stopIfTrue="1">
      <formula>E9</formula>
    </cfRule>
  </conditionalFormatting>
  <dataValidations count="2">
    <dataValidation type="list" allowBlank="1" showInputMessage="1" showErrorMessage="1" sqref="D3:E5">
      <formula1>alternatives</formula1>
    </dataValidation>
    <dataValidation type="list" allowBlank="1" showInputMessage="1" showErrorMessage="1" sqref="I3:O3">
      <formula1>binary</formula1>
    </dataValidation>
  </dataValidations>
  <pageMargins left="0.78740157480314965" right="0.78740157480314965" top="0.98425196850393704" bottom="0.98425196850393704" header="0.51181102362204722" footer="0.51181102362204722"/>
  <pageSetup paperSize="9" scale="66" orientation="landscape" horizontalDpi="0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6"/>
  <sheetViews>
    <sheetView zoomScaleNormal="100" workbookViewId="0">
      <selection activeCell="W22" sqref="W22"/>
    </sheetView>
  </sheetViews>
  <sheetFormatPr defaultRowHeight="13.5" x14ac:dyDescent="0.15"/>
  <cols>
    <col min="1" max="23" width="4.625" customWidth="1"/>
  </cols>
  <sheetData>
    <row r="1" spans="2:18" ht="14.25" thickBot="1" x14ac:dyDescent="0.2"/>
    <row r="2" spans="2:18" ht="15" thickTop="1" thickBot="1" x14ac:dyDescent="0.2"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9"/>
    </row>
    <row r="3" spans="2:18" ht="14.25" thickTop="1" x14ac:dyDescent="0.15">
      <c r="B3" s="20"/>
      <c r="C3" s="21">
        <v>1</v>
      </c>
      <c r="D3" s="22">
        <v>2</v>
      </c>
      <c r="E3" s="22">
        <v>3</v>
      </c>
      <c r="F3" s="22">
        <v>12</v>
      </c>
      <c r="G3" s="22">
        <v>23</v>
      </c>
      <c r="H3" s="22">
        <v>31</v>
      </c>
      <c r="I3" s="23">
        <v>123</v>
      </c>
      <c r="J3" s="24"/>
      <c r="K3" s="21"/>
      <c r="L3" s="22" t="s">
        <v>260</v>
      </c>
      <c r="M3" s="22" t="s">
        <v>261</v>
      </c>
      <c r="N3" s="23" t="s">
        <v>262</v>
      </c>
      <c r="O3" s="24"/>
      <c r="P3" s="21" t="s">
        <v>263</v>
      </c>
      <c r="Q3" s="23"/>
      <c r="R3" s="25"/>
    </row>
    <row r="4" spans="2:18" ht="14.25" thickBot="1" x14ac:dyDescent="0.2">
      <c r="B4" s="20"/>
      <c r="C4" s="26">
        <f>TOTAL!I3</f>
        <v>0</v>
      </c>
      <c r="D4" s="26">
        <f>TOTAL!J3</f>
        <v>0</v>
      </c>
      <c r="E4" s="26">
        <f>TOTAL!K3</f>
        <v>0</v>
      </c>
      <c r="F4" s="26">
        <f>TOTAL!L3</f>
        <v>1</v>
      </c>
      <c r="G4" s="26">
        <f>TOTAL!N3</f>
        <v>1</v>
      </c>
      <c r="H4" s="26">
        <f>TOTAL!M3</f>
        <v>0</v>
      </c>
      <c r="I4" s="26">
        <f>TOTAL!O3</f>
        <v>1</v>
      </c>
      <c r="J4" s="24"/>
      <c r="K4" s="27">
        <v>1</v>
      </c>
      <c r="L4" s="28" t="str">
        <f>TOTAL!C3</f>
        <v>a</v>
      </c>
      <c r="M4" s="28" t="str">
        <f>TOTAL!C4</f>
        <v>b</v>
      </c>
      <c r="N4" s="28" t="str">
        <f>TOTAL!C5</f>
        <v>c</v>
      </c>
      <c r="O4" s="24"/>
      <c r="P4" s="29" t="s">
        <v>264</v>
      </c>
      <c r="Q4" s="30">
        <f>IF(SUM($C$34:$I$34)=7,1,0)</f>
        <v>0</v>
      </c>
      <c r="R4" s="25"/>
    </row>
    <row r="5" spans="2:18" ht="14.25" thickTop="1" x14ac:dyDescent="0.15">
      <c r="B5" s="20"/>
      <c r="C5" s="24"/>
      <c r="D5" s="24"/>
      <c r="E5" s="24"/>
      <c r="F5" s="24"/>
      <c r="G5" s="24"/>
      <c r="H5" s="24"/>
      <c r="I5" s="24"/>
      <c r="J5" s="24"/>
      <c r="K5" s="31">
        <v>2</v>
      </c>
      <c r="L5" s="28" t="str">
        <f>TOTAL!D3</f>
        <v>b</v>
      </c>
      <c r="M5" s="28" t="str">
        <f>TOTAL!D4</f>
        <v>a</v>
      </c>
      <c r="N5" s="28" t="str">
        <f>TOTAL!D5</f>
        <v>c</v>
      </c>
      <c r="O5" s="24"/>
      <c r="P5" s="29" t="s">
        <v>265</v>
      </c>
      <c r="Q5" s="30">
        <f>IF(SUM($C$35:$I$35)=7,1,0)</f>
        <v>1</v>
      </c>
      <c r="R5" s="25"/>
    </row>
    <row r="6" spans="2:18" ht="14.25" thickBot="1" x14ac:dyDescent="0.2">
      <c r="B6" s="20"/>
      <c r="C6" s="24"/>
      <c r="D6" s="24"/>
      <c r="E6" s="24"/>
      <c r="F6" s="24"/>
      <c r="G6" s="24"/>
      <c r="H6" s="24"/>
      <c r="I6" s="24"/>
      <c r="J6" s="24"/>
      <c r="K6" s="26">
        <v>3</v>
      </c>
      <c r="L6" s="28" t="str">
        <f>TOTAL!E3</f>
        <v>c</v>
      </c>
      <c r="M6" s="28" t="str">
        <f>TOTAL!E4</f>
        <v>b</v>
      </c>
      <c r="N6" s="28" t="str">
        <f>TOTAL!E5</f>
        <v>a</v>
      </c>
      <c r="O6" s="24"/>
      <c r="P6" s="32" t="s">
        <v>266</v>
      </c>
      <c r="Q6" s="33">
        <f>IF(SUM($C$36:$I$36)=7,1,0)</f>
        <v>0</v>
      </c>
      <c r="R6" s="25"/>
    </row>
    <row r="7" spans="2:18" ht="15" thickTop="1" thickBot="1" x14ac:dyDescent="0.2"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5"/>
      <c r="P7" s="35"/>
      <c r="Q7" s="35"/>
      <c r="R7" s="37"/>
    </row>
    <row r="8" spans="2:18" ht="14.25" thickTop="1" x14ac:dyDescent="0.15">
      <c r="C8" s="24"/>
      <c r="D8" s="24"/>
      <c r="E8" s="24"/>
      <c r="F8" s="24"/>
      <c r="G8" s="24"/>
      <c r="H8" s="24"/>
      <c r="I8" s="24"/>
    </row>
    <row r="9" spans="2:18" x14ac:dyDescent="0.15">
      <c r="B9" s="5"/>
      <c r="C9" s="5">
        <v>1</v>
      </c>
      <c r="D9" s="5">
        <v>2</v>
      </c>
      <c r="E9" s="5">
        <v>3</v>
      </c>
      <c r="F9" s="5">
        <v>12</v>
      </c>
      <c r="G9" s="5">
        <v>23</v>
      </c>
      <c r="H9" s="5">
        <v>31</v>
      </c>
      <c r="I9" s="5">
        <v>123</v>
      </c>
      <c r="J9" s="24"/>
      <c r="K9" s="5"/>
      <c r="L9" s="5" t="s">
        <v>264</v>
      </c>
      <c r="M9" s="5" t="s">
        <v>265</v>
      </c>
      <c r="N9" s="5" t="s">
        <v>266</v>
      </c>
    </row>
    <row r="10" spans="2:18" x14ac:dyDescent="0.15">
      <c r="B10" s="5">
        <v>1</v>
      </c>
      <c r="C10" s="5">
        <f>IF(C4=1,1,0)</f>
        <v>0</v>
      </c>
      <c r="D10" s="5">
        <v>0</v>
      </c>
      <c r="E10" s="5">
        <v>0</v>
      </c>
      <c r="F10" s="5">
        <f>IF(F4=1,1,0)</f>
        <v>1</v>
      </c>
      <c r="G10" s="5">
        <v>0</v>
      </c>
      <c r="H10" s="5">
        <f>IF(H4=1,1,0)</f>
        <v>0</v>
      </c>
      <c r="I10" s="5">
        <f>IF(I4=1,1,0)</f>
        <v>1</v>
      </c>
      <c r="J10" s="24"/>
      <c r="K10" s="38">
        <v>1</v>
      </c>
      <c r="L10" s="28">
        <f>MATCH("a",$L4:$N4,0)</f>
        <v>1</v>
      </c>
      <c r="M10" s="28">
        <f>MATCH("b",$L4:$N4,0)</f>
        <v>2</v>
      </c>
      <c r="N10" s="28">
        <f>MATCH("c",$L4:$N4,0)</f>
        <v>3</v>
      </c>
    </row>
    <row r="11" spans="2:18" x14ac:dyDescent="0.15">
      <c r="B11" s="5">
        <v>2</v>
      </c>
      <c r="C11" s="5">
        <v>0</v>
      </c>
      <c r="D11" s="5">
        <f>IF(D4=1,1,0)</f>
        <v>0</v>
      </c>
      <c r="E11" s="5">
        <v>0</v>
      </c>
      <c r="F11" s="5">
        <f>IF(F4=1,1,0)</f>
        <v>1</v>
      </c>
      <c r="G11" s="5">
        <f>IF(G4=1,1,0)</f>
        <v>1</v>
      </c>
      <c r="H11" s="5">
        <v>0</v>
      </c>
      <c r="I11" s="5">
        <f>IF(I4=1,1,0)</f>
        <v>1</v>
      </c>
      <c r="J11" s="24"/>
      <c r="K11" s="28">
        <v>2</v>
      </c>
      <c r="L11" s="28">
        <f>MATCH("a",$L5:$N5,0)</f>
        <v>2</v>
      </c>
      <c r="M11" s="28">
        <f>MATCH("b",$L5:$N5,0)</f>
        <v>1</v>
      </c>
      <c r="N11" s="28">
        <f>MATCH("c",$L5:$N5,0)</f>
        <v>3</v>
      </c>
    </row>
    <row r="12" spans="2:18" x14ac:dyDescent="0.15">
      <c r="B12" s="5">
        <v>3</v>
      </c>
      <c r="C12" s="5">
        <v>0</v>
      </c>
      <c r="D12" s="5">
        <v>0</v>
      </c>
      <c r="E12" s="5">
        <f>IF(E4=1,1,0)</f>
        <v>0</v>
      </c>
      <c r="F12" s="5">
        <v>0</v>
      </c>
      <c r="G12" s="5">
        <f>IF(G4=1,1,0)</f>
        <v>1</v>
      </c>
      <c r="H12" s="5">
        <f>IF(H4=1,1,0)</f>
        <v>0</v>
      </c>
      <c r="I12" s="5">
        <f>IF(I4=1,1,0)</f>
        <v>1</v>
      </c>
      <c r="J12" s="24"/>
      <c r="K12" s="28">
        <v>3</v>
      </c>
      <c r="L12" s="28">
        <f>MATCH("a",$L6:$N6,0)</f>
        <v>3</v>
      </c>
      <c r="M12" s="28">
        <f>MATCH("b",$L6:$N6,0)</f>
        <v>2</v>
      </c>
      <c r="N12" s="28">
        <f>MATCH("c",$L6:$N6,0)</f>
        <v>1</v>
      </c>
    </row>
    <row r="13" spans="2:18" x14ac:dyDescent="0.15">
      <c r="B13" s="5" t="s">
        <v>267</v>
      </c>
      <c r="C13" s="5">
        <f>SUM(C10:C12)</f>
        <v>0</v>
      </c>
      <c r="D13" s="5">
        <f t="shared" ref="D13:I13" si="0">SUM(D10:D12)</f>
        <v>0</v>
      </c>
      <c r="E13" s="5">
        <f t="shared" si="0"/>
        <v>0</v>
      </c>
      <c r="F13" s="5">
        <f t="shared" si="0"/>
        <v>2</v>
      </c>
      <c r="G13" s="5">
        <f t="shared" si="0"/>
        <v>2</v>
      </c>
      <c r="H13" s="5">
        <f t="shared" si="0"/>
        <v>0</v>
      </c>
      <c r="I13" s="5">
        <f t="shared" si="0"/>
        <v>3</v>
      </c>
      <c r="J13" s="24"/>
      <c r="K13" s="24"/>
      <c r="L13" s="24"/>
      <c r="M13" s="24"/>
      <c r="N13" s="24"/>
    </row>
    <row r="14" spans="2:18" x14ac:dyDescent="0.15">
      <c r="B14" s="24"/>
      <c r="C14" s="24"/>
      <c r="D14" s="24"/>
      <c r="E14" s="24"/>
      <c r="F14" s="24"/>
      <c r="G14" s="24"/>
      <c r="H14" s="24"/>
      <c r="I14" s="24"/>
      <c r="J14" s="24"/>
    </row>
    <row r="15" spans="2:18" x14ac:dyDescent="0.15">
      <c r="B15" s="24"/>
      <c r="C15" s="24"/>
      <c r="D15" s="24"/>
      <c r="E15" s="24"/>
      <c r="F15" s="24"/>
      <c r="G15" s="24"/>
      <c r="H15" s="24"/>
      <c r="I15" s="24"/>
      <c r="J15" s="24"/>
      <c r="K15" s="5"/>
      <c r="L15" s="5" t="s">
        <v>268</v>
      </c>
      <c r="M15" s="5" t="s">
        <v>269</v>
      </c>
      <c r="N15" s="5" t="s">
        <v>270</v>
      </c>
      <c r="O15" s="5" t="s">
        <v>271</v>
      </c>
      <c r="P15" s="5" t="s">
        <v>272</v>
      </c>
      <c r="Q15" s="5" t="s">
        <v>273</v>
      </c>
    </row>
    <row r="16" spans="2:18" x14ac:dyDescent="0.15">
      <c r="B16" s="5"/>
      <c r="C16" s="5">
        <v>1</v>
      </c>
      <c r="D16" s="5">
        <v>2</v>
      </c>
      <c r="E16" s="5">
        <v>3</v>
      </c>
      <c r="F16" s="5">
        <v>12</v>
      </c>
      <c r="G16" s="5">
        <v>23</v>
      </c>
      <c r="H16" s="5">
        <v>31</v>
      </c>
      <c r="I16" s="5">
        <v>123</v>
      </c>
      <c r="J16" s="24"/>
      <c r="K16" s="39">
        <v>1</v>
      </c>
      <c r="L16" s="5">
        <f>IF(L10&lt;M10,1,0)</f>
        <v>1</v>
      </c>
      <c r="M16" s="5">
        <f>IF(M10&lt;L10,1,0)</f>
        <v>0</v>
      </c>
      <c r="N16" s="5">
        <f>IF(M10&lt;N10,1,0)</f>
        <v>1</v>
      </c>
      <c r="O16" s="5">
        <f>IF(N10&lt;M10,1,0)</f>
        <v>0</v>
      </c>
      <c r="P16" s="5">
        <f>IF(N10&lt;L10,1,0)</f>
        <v>0</v>
      </c>
      <c r="Q16" s="5">
        <f>IF(L10&lt;N10,1,0)</f>
        <v>1</v>
      </c>
    </row>
    <row r="17" spans="2:17" x14ac:dyDescent="0.15">
      <c r="B17" s="5" t="s">
        <v>274</v>
      </c>
      <c r="C17" s="5">
        <f>C10*$L$16+C11*$L$17+C12*$L$18</f>
        <v>0</v>
      </c>
      <c r="D17" s="5">
        <f t="shared" ref="D17:I17" si="1">D10*$L$16+D11*$L$17+D12*$L$18</f>
        <v>0</v>
      </c>
      <c r="E17" s="5">
        <f t="shared" si="1"/>
        <v>0</v>
      </c>
      <c r="F17" s="5">
        <f>F10*$L$16+F11*$L$17+F12*$L$18</f>
        <v>1</v>
      </c>
      <c r="G17" s="5">
        <f t="shared" si="1"/>
        <v>0</v>
      </c>
      <c r="H17" s="5">
        <f t="shared" si="1"/>
        <v>0</v>
      </c>
      <c r="I17" s="5">
        <f t="shared" si="1"/>
        <v>1</v>
      </c>
      <c r="J17" s="24"/>
      <c r="K17" s="39">
        <v>2</v>
      </c>
      <c r="L17" s="5">
        <f>IF(L11&lt;M11,1,0)</f>
        <v>0</v>
      </c>
      <c r="M17" s="5">
        <f>IF(M11&lt;L11,1,0)</f>
        <v>1</v>
      </c>
      <c r="N17" s="5">
        <f>IF(M11&lt;N11,1,0)</f>
        <v>1</v>
      </c>
      <c r="O17" s="5">
        <f>IF(N11&lt;M11,1,0)</f>
        <v>0</v>
      </c>
      <c r="P17" s="5">
        <f>IF(N11&lt;L11,1,0)</f>
        <v>0</v>
      </c>
      <c r="Q17" s="5">
        <f>IF(L11&lt;N11,1,0)</f>
        <v>1</v>
      </c>
    </row>
    <row r="18" spans="2:17" x14ac:dyDescent="0.15">
      <c r="B18" s="5" t="s">
        <v>275</v>
      </c>
      <c r="C18" s="5">
        <f>C10*$M$16+C11*$M$17+C12*$M$18</f>
        <v>0</v>
      </c>
      <c r="D18" s="5">
        <f t="shared" ref="D18:I18" si="2">D10*$M$16+D11*$M$17+D12*$M$18</f>
        <v>0</v>
      </c>
      <c r="E18" s="5">
        <f t="shared" si="2"/>
        <v>0</v>
      </c>
      <c r="F18" s="5">
        <f>F10*$M$16+F11*$M$17+F12*$M$18</f>
        <v>1</v>
      </c>
      <c r="G18" s="5">
        <f t="shared" si="2"/>
        <v>2</v>
      </c>
      <c r="H18" s="5">
        <f t="shared" si="2"/>
        <v>0</v>
      </c>
      <c r="I18" s="5">
        <f t="shared" si="2"/>
        <v>2</v>
      </c>
      <c r="J18" s="24"/>
      <c r="K18" s="39">
        <v>3</v>
      </c>
      <c r="L18" s="5">
        <f>IF(L12&lt;M12,1,0)</f>
        <v>0</v>
      </c>
      <c r="M18" s="5">
        <f>IF(M12&lt;L12,1,0)</f>
        <v>1</v>
      </c>
      <c r="N18" s="5">
        <f>IF(M12&lt;N12,1,0)</f>
        <v>0</v>
      </c>
      <c r="O18" s="5">
        <f>IF(N12&lt;M12,1,0)</f>
        <v>1</v>
      </c>
      <c r="P18" s="5">
        <f>IF(N12&lt;L12,1,0)</f>
        <v>1</v>
      </c>
      <c r="Q18" s="5">
        <f>IF(L12&lt;N12,1,0)</f>
        <v>0</v>
      </c>
    </row>
    <row r="19" spans="2:17" x14ac:dyDescent="0.15">
      <c r="B19" s="5" t="s">
        <v>276</v>
      </c>
      <c r="C19" s="5">
        <f>C10*$N$16+C11*$N$17+C12*$N$18</f>
        <v>0</v>
      </c>
      <c r="D19" s="5">
        <f t="shared" ref="D19:I19" si="3">D10*$N$16+D11*$N$17+D12*$N$18</f>
        <v>0</v>
      </c>
      <c r="E19" s="5">
        <f t="shared" si="3"/>
        <v>0</v>
      </c>
      <c r="F19" s="5">
        <f t="shared" si="3"/>
        <v>2</v>
      </c>
      <c r="G19" s="5">
        <f t="shared" si="3"/>
        <v>1</v>
      </c>
      <c r="H19" s="5">
        <f t="shared" si="3"/>
        <v>0</v>
      </c>
      <c r="I19" s="5">
        <f t="shared" si="3"/>
        <v>2</v>
      </c>
      <c r="J19" s="24"/>
    </row>
    <row r="20" spans="2:17" x14ac:dyDescent="0.15">
      <c r="B20" s="39" t="s">
        <v>277</v>
      </c>
      <c r="C20" s="5">
        <f>C10*$O$16+C11*$O$17+C12*$O$18</f>
        <v>0</v>
      </c>
      <c r="D20" s="5">
        <f t="shared" ref="D20:I20" si="4">D10*$O$16+D11*$O$17+D12*$O$18</f>
        <v>0</v>
      </c>
      <c r="E20" s="5">
        <f t="shared" si="4"/>
        <v>0</v>
      </c>
      <c r="F20" s="5">
        <f t="shared" si="4"/>
        <v>0</v>
      </c>
      <c r="G20" s="5">
        <f t="shared" si="4"/>
        <v>1</v>
      </c>
      <c r="H20" s="5">
        <f t="shared" si="4"/>
        <v>0</v>
      </c>
      <c r="I20" s="5">
        <f t="shared" si="4"/>
        <v>1</v>
      </c>
      <c r="J20" s="24"/>
    </row>
    <row r="21" spans="2:17" x14ac:dyDescent="0.15">
      <c r="B21" s="39" t="s">
        <v>278</v>
      </c>
      <c r="C21" s="5">
        <f>C10*$P$16+C11*$P$17+C12*$P$18</f>
        <v>0</v>
      </c>
      <c r="D21" s="5">
        <f t="shared" ref="D21:I21" si="5">D10*$P$16+D11*$P$17+D12*$P$18</f>
        <v>0</v>
      </c>
      <c r="E21" s="5">
        <f t="shared" si="5"/>
        <v>0</v>
      </c>
      <c r="F21" s="5">
        <f t="shared" si="5"/>
        <v>0</v>
      </c>
      <c r="G21" s="5">
        <f t="shared" si="5"/>
        <v>1</v>
      </c>
      <c r="H21" s="5">
        <f t="shared" si="5"/>
        <v>0</v>
      </c>
      <c r="I21" s="5">
        <f t="shared" si="5"/>
        <v>1</v>
      </c>
      <c r="J21" s="24"/>
    </row>
    <row r="22" spans="2:17" x14ac:dyDescent="0.15">
      <c r="B22" s="39" t="s">
        <v>279</v>
      </c>
      <c r="C22" s="5">
        <f>C10*$Q$16+C11*$Q$17+C12*$Q$18</f>
        <v>0</v>
      </c>
      <c r="D22" s="5">
        <f t="shared" ref="D22:I22" si="6">D10*$Q$16+D11*$Q$17+D12*$Q$18</f>
        <v>0</v>
      </c>
      <c r="E22" s="5">
        <f t="shared" si="6"/>
        <v>0</v>
      </c>
      <c r="F22" s="5">
        <f t="shared" si="6"/>
        <v>2</v>
      </c>
      <c r="G22" s="5">
        <f t="shared" si="6"/>
        <v>1</v>
      </c>
      <c r="H22" s="5">
        <f t="shared" si="6"/>
        <v>0</v>
      </c>
      <c r="I22" s="5">
        <f t="shared" si="6"/>
        <v>2</v>
      </c>
      <c r="J22" s="24"/>
    </row>
    <row r="23" spans="2:17" x14ac:dyDescent="0.15">
      <c r="B23" s="40"/>
      <c r="C23" s="24"/>
      <c r="D23" s="24"/>
      <c r="E23" s="24"/>
      <c r="F23" s="24"/>
      <c r="G23" s="24"/>
      <c r="H23" s="24"/>
      <c r="I23" s="24"/>
      <c r="J23" s="24"/>
    </row>
    <row r="24" spans="2:17" x14ac:dyDescent="0.15">
      <c r="B24" s="40"/>
      <c r="C24" s="24"/>
      <c r="D24" s="24"/>
      <c r="E24" s="24"/>
      <c r="F24" s="24"/>
      <c r="G24" s="24"/>
      <c r="H24" s="24"/>
      <c r="I24" s="24"/>
      <c r="J24" s="24"/>
    </row>
    <row r="25" spans="2:17" x14ac:dyDescent="0.15">
      <c r="B25" s="5"/>
      <c r="C25" s="5">
        <v>1</v>
      </c>
      <c r="D25" s="5">
        <v>2</v>
      </c>
      <c r="E25" s="5">
        <v>3</v>
      </c>
      <c r="F25" s="5">
        <v>12</v>
      </c>
      <c r="G25" s="5">
        <v>23</v>
      </c>
      <c r="H25" s="5">
        <v>31</v>
      </c>
      <c r="I25" s="5">
        <v>123</v>
      </c>
      <c r="J25" s="24"/>
    </row>
    <row r="26" spans="2:17" x14ac:dyDescent="0.15">
      <c r="B26" s="5" t="s">
        <v>280</v>
      </c>
      <c r="C26" s="5">
        <f>IF(C$13=0,0,IF(C17=C$13,1,0))</f>
        <v>0</v>
      </c>
      <c r="D26" s="5">
        <f t="shared" ref="D26:I29" si="7">IF(D$13=0,0,IF(D17=D$13,1,0))</f>
        <v>0</v>
      </c>
      <c r="E26" s="5">
        <f t="shared" si="7"/>
        <v>0</v>
      </c>
      <c r="F26" s="5">
        <f t="shared" si="7"/>
        <v>0</v>
      </c>
      <c r="G26" s="5">
        <f t="shared" si="7"/>
        <v>0</v>
      </c>
      <c r="H26" s="5">
        <f t="shared" si="7"/>
        <v>0</v>
      </c>
      <c r="I26" s="5">
        <f t="shared" si="7"/>
        <v>0</v>
      </c>
      <c r="J26" s="24"/>
    </row>
    <row r="27" spans="2:17" x14ac:dyDescent="0.15">
      <c r="B27" s="5" t="s">
        <v>281</v>
      </c>
      <c r="C27" s="5">
        <f>IF(C$13=0,0,IF(C18=C$13,1,0))</f>
        <v>0</v>
      </c>
      <c r="D27" s="5">
        <f t="shared" si="7"/>
        <v>0</v>
      </c>
      <c r="E27" s="5">
        <f t="shared" si="7"/>
        <v>0</v>
      </c>
      <c r="F27" s="5">
        <f t="shared" si="7"/>
        <v>0</v>
      </c>
      <c r="G27" s="5">
        <f t="shared" si="7"/>
        <v>1</v>
      </c>
      <c r="H27" s="5">
        <f t="shared" si="7"/>
        <v>0</v>
      </c>
      <c r="I27" s="5">
        <f t="shared" si="7"/>
        <v>0</v>
      </c>
    </row>
    <row r="28" spans="2:17" x14ac:dyDescent="0.15">
      <c r="B28" s="5" t="s">
        <v>282</v>
      </c>
      <c r="C28" s="5">
        <f>IF(C$13=0,0,IF(C19=C$13,1,0))</f>
        <v>0</v>
      </c>
      <c r="D28" s="5">
        <f t="shared" si="7"/>
        <v>0</v>
      </c>
      <c r="E28" s="5">
        <f t="shared" si="7"/>
        <v>0</v>
      </c>
      <c r="F28" s="5">
        <f>IF(F$13=0,0,IF(F19=F$13,1,0))</f>
        <v>1</v>
      </c>
      <c r="G28" s="5">
        <f t="shared" si="7"/>
        <v>0</v>
      </c>
      <c r="H28" s="5">
        <f t="shared" si="7"/>
        <v>0</v>
      </c>
      <c r="I28" s="5">
        <f t="shared" si="7"/>
        <v>0</v>
      </c>
    </row>
    <row r="29" spans="2:17" x14ac:dyDescent="0.15">
      <c r="B29" s="39" t="s">
        <v>277</v>
      </c>
      <c r="C29" s="5">
        <f>IF(C$13=0,0,IF(C20=C$13,1,0))</f>
        <v>0</v>
      </c>
      <c r="D29" s="5">
        <f t="shared" si="7"/>
        <v>0</v>
      </c>
      <c r="E29" s="5">
        <f t="shared" si="7"/>
        <v>0</v>
      </c>
      <c r="F29" s="5">
        <f t="shared" si="7"/>
        <v>0</v>
      </c>
      <c r="G29" s="5">
        <f t="shared" si="7"/>
        <v>0</v>
      </c>
      <c r="H29" s="5">
        <f t="shared" si="7"/>
        <v>0</v>
      </c>
      <c r="I29" s="5">
        <f t="shared" si="7"/>
        <v>0</v>
      </c>
    </row>
    <row r="30" spans="2:17" x14ac:dyDescent="0.15">
      <c r="B30" s="39" t="s">
        <v>278</v>
      </c>
      <c r="C30" s="5">
        <f t="shared" ref="C30:I31" si="8">IF(C$13=0,0,IF(C21=C$13,1,0))</f>
        <v>0</v>
      </c>
      <c r="D30" s="5">
        <f t="shared" si="8"/>
        <v>0</v>
      </c>
      <c r="E30" s="5">
        <f t="shared" si="8"/>
        <v>0</v>
      </c>
      <c r="F30" s="5">
        <f t="shared" si="8"/>
        <v>0</v>
      </c>
      <c r="G30" s="5">
        <f t="shared" si="8"/>
        <v>0</v>
      </c>
      <c r="H30" s="5">
        <f t="shared" si="8"/>
        <v>0</v>
      </c>
      <c r="I30" s="5">
        <f t="shared" si="8"/>
        <v>0</v>
      </c>
    </row>
    <row r="31" spans="2:17" x14ac:dyDescent="0.15">
      <c r="B31" s="39" t="s">
        <v>283</v>
      </c>
      <c r="C31" s="5">
        <f t="shared" si="8"/>
        <v>0</v>
      </c>
      <c r="D31" s="5">
        <f t="shared" si="8"/>
        <v>0</v>
      </c>
      <c r="E31" s="5">
        <f t="shared" si="8"/>
        <v>0</v>
      </c>
      <c r="F31" s="5">
        <f t="shared" si="8"/>
        <v>1</v>
      </c>
      <c r="G31" s="5">
        <f t="shared" si="8"/>
        <v>0</v>
      </c>
      <c r="H31" s="5">
        <f t="shared" si="8"/>
        <v>0</v>
      </c>
      <c r="I31" s="5">
        <f t="shared" si="8"/>
        <v>0</v>
      </c>
    </row>
    <row r="33" spans="2:9" x14ac:dyDescent="0.15">
      <c r="B33" s="5"/>
      <c r="C33" s="5">
        <v>1</v>
      </c>
      <c r="D33" s="5">
        <v>2</v>
      </c>
      <c r="E33" s="5">
        <v>3</v>
      </c>
      <c r="F33" s="5">
        <v>12</v>
      </c>
      <c r="G33" s="5">
        <v>23</v>
      </c>
      <c r="H33" s="5">
        <v>31</v>
      </c>
      <c r="I33" s="5">
        <v>123</v>
      </c>
    </row>
    <row r="34" spans="2:9" x14ac:dyDescent="0.15">
      <c r="B34" s="5" t="s">
        <v>8</v>
      </c>
      <c r="C34" s="5">
        <f>IF(AND(C27=0,C30=0),1,0)</f>
        <v>1</v>
      </c>
      <c r="D34" s="5">
        <f t="shared" ref="D34:I34" si="9">IF(AND(D27=0,D30=0),1,0)</f>
        <v>1</v>
      </c>
      <c r="E34" s="5">
        <f t="shared" si="9"/>
        <v>1</v>
      </c>
      <c r="F34" s="5">
        <f>IF(AND(F27=0,F30=0),1,0)</f>
        <v>1</v>
      </c>
      <c r="G34" s="5">
        <f t="shared" si="9"/>
        <v>0</v>
      </c>
      <c r="H34" s="5">
        <f t="shared" si="9"/>
        <v>1</v>
      </c>
      <c r="I34" s="5">
        <f t="shared" si="9"/>
        <v>1</v>
      </c>
    </row>
    <row r="35" spans="2:9" x14ac:dyDescent="0.15">
      <c r="B35" s="5" t="s">
        <v>284</v>
      </c>
      <c r="C35" s="5">
        <f>IF(AND(C26=0,C29=0),1,0)</f>
        <v>1</v>
      </c>
      <c r="D35" s="5">
        <f t="shared" ref="D35:I35" si="10">IF(AND(D26=0,D29=0),1,0)</f>
        <v>1</v>
      </c>
      <c r="E35" s="5">
        <f t="shared" si="10"/>
        <v>1</v>
      </c>
      <c r="F35" s="5">
        <f t="shared" si="10"/>
        <v>1</v>
      </c>
      <c r="G35" s="5">
        <f t="shared" si="10"/>
        <v>1</v>
      </c>
      <c r="H35" s="5">
        <f t="shared" si="10"/>
        <v>1</v>
      </c>
      <c r="I35" s="5">
        <f t="shared" si="10"/>
        <v>1</v>
      </c>
    </row>
    <row r="36" spans="2:9" x14ac:dyDescent="0.15">
      <c r="B36" s="5" t="s">
        <v>12</v>
      </c>
      <c r="C36" s="5">
        <f>IF(AND(C28=0,C31=0),1,0)</f>
        <v>1</v>
      </c>
      <c r="D36" s="5">
        <f t="shared" ref="D36:I36" si="11">IF(AND(D28=0,D31=0),1,0)</f>
        <v>1</v>
      </c>
      <c r="E36" s="5">
        <f t="shared" si="11"/>
        <v>1</v>
      </c>
      <c r="F36" s="5">
        <f t="shared" si="11"/>
        <v>0</v>
      </c>
      <c r="G36" s="5">
        <f t="shared" si="11"/>
        <v>1</v>
      </c>
      <c r="H36" s="5">
        <f t="shared" si="11"/>
        <v>1</v>
      </c>
      <c r="I36" s="5">
        <f t="shared" si="11"/>
        <v>1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zoomScale="75" workbookViewId="0">
      <selection activeCell="D5" sqref="D5:E7"/>
    </sheetView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29</v>
      </c>
    </row>
    <row r="2" spans="1:19" x14ac:dyDescent="0.15">
      <c r="B2" s="6" t="s">
        <v>0</v>
      </c>
      <c r="G2" s="6" t="s">
        <v>13</v>
      </c>
      <c r="L2" s="6" t="s">
        <v>17</v>
      </c>
    </row>
    <row r="4" spans="1:19" x14ac:dyDescent="0.15">
      <c r="C4" s="6" t="s">
        <v>40</v>
      </c>
      <c r="D4" s="6" t="s">
        <v>2</v>
      </c>
      <c r="E4" s="6" t="s">
        <v>3</v>
      </c>
      <c r="H4" s="6" t="s">
        <v>14</v>
      </c>
      <c r="I4" s="6" t="s">
        <v>15</v>
      </c>
      <c r="J4" s="6" t="s">
        <v>16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">
        <v>8</v>
      </c>
      <c r="D5" s="3" t="s">
        <v>9</v>
      </c>
      <c r="E5" s="3" t="s">
        <v>12</v>
      </c>
      <c r="G5" t="s">
        <v>4</v>
      </c>
      <c r="H5" s="4">
        <v>1</v>
      </c>
      <c r="I5" s="4">
        <v>1</v>
      </c>
      <c r="J5" s="4">
        <v>1</v>
      </c>
      <c r="L5" s="6" t="s">
        <v>21</v>
      </c>
      <c r="M5" s="3">
        <v>0</v>
      </c>
      <c r="N5" s="3">
        <v>0</v>
      </c>
      <c r="O5" s="3">
        <v>0</v>
      </c>
      <c r="P5" s="3">
        <v>1</v>
      </c>
      <c r="Q5" s="3">
        <v>1</v>
      </c>
      <c r="R5" s="3">
        <v>1</v>
      </c>
      <c r="S5" s="3">
        <v>1</v>
      </c>
    </row>
    <row r="6" spans="1:19" x14ac:dyDescent="0.15">
      <c r="B6" t="s">
        <v>5</v>
      </c>
      <c r="C6" s="2" t="s">
        <v>10</v>
      </c>
      <c r="D6" s="3" t="s">
        <v>11</v>
      </c>
      <c r="E6" s="3" t="s">
        <v>7</v>
      </c>
      <c r="G6" t="s">
        <v>5</v>
      </c>
      <c r="H6" s="3">
        <v>1</v>
      </c>
      <c r="I6" s="3">
        <v>0</v>
      </c>
      <c r="J6" s="3">
        <v>0</v>
      </c>
    </row>
    <row r="7" spans="1:19" x14ac:dyDescent="0.15">
      <c r="B7" t="s">
        <v>6</v>
      </c>
      <c r="C7" s="2" t="s">
        <v>12</v>
      </c>
      <c r="D7" s="3" t="s">
        <v>7</v>
      </c>
      <c r="E7" s="3" t="s">
        <v>9</v>
      </c>
      <c r="G7" t="s">
        <v>6</v>
      </c>
      <c r="H7" s="3">
        <v>0</v>
      </c>
      <c r="I7" s="3">
        <v>0</v>
      </c>
      <c r="J7" s="3">
        <v>0</v>
      </c>
    </row>
    <row r="9" spans="1:19" x14ac:dyDescent="0.15">
      <c r="A9" s="6" t="s">
        <v>39</v>
      </c>
    </row>
    <row r="11" spans="1:19" x14ac:dyDescent="0.15">
      <c r="B11" s="6" t="s">
        <v>41</v>
      </c>
      <c r="K11" s="6" t="s">
        <v>42</v>
      </c>
      <c r="N11" s="6"/>
      <c r="Q11" s="6" t="s">
        <v>285</v>
      </c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8</v>
      </c>
      <c r="N12" s="4">
        <f>Q28</f>
        <v>0</v>
      </c>
      <c r="Q12" s="42" t="s">
        <v>8</v>
      </c>
      <c r="R12" s="4">
        <f>'core-org'!Q4</f>
        <v>0</v>
      </c>
    </row>
    <row r="13" spans="1:19" x14ac:dyDescent="0.15">
      <c r="B13" s="6" t="s">
        <v>22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1</v>
      </c>
      <c r="G13" s="4">
        <f t="shared" si="0"/>
        <v>0</v>
      </c>
      <c r="H13" s="4">
        <f t="shared" si="0"/>
        <v>0</v>
      </c>
      <c r="I13" s="4">
        <f t="shared" si="0"/>
        <v>1</v>
      </c>
      <c r="M13" t="s">
        <v>10</v>
      </c>
      <c r="N13" s="4">
        <f>Q29</f>
        <v>1</v>
      </c>
      <c r="Q13" s="43" t="s">
        <v>10</v>
      </c>
      <c r="R13" s="4">
        <f>'core-org'!Q5</f>
        <v>0</v>
      </c>
    </row>
    <row r="14" spans="1:19" x14ac:dyDescent="0.15">
      <c r="M14" t="s">
        <v>12</v>
      </c>
      <c r="N14" s="4">
        <f>Q30</f>
        <v>0</v>
      </c>
      <c r="Q14" s="42" t="s">
        <v>12</v>
      </c>
      <c r="R14" s="4">
        <f>'core-org'!Q6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8</v>
      </c>
      <c r="N17" s="4">
        <f>U50</f>
        <v>0</v>
      </c>
    </row>
    <row r="18" spans="1:23" x14ac:dyDescent="0.15">
      <c r="B18" s="6" t="s">
        <v>37</v>
      </c>
      <c r="C18" s="4">
        <f>L58</f>
        <v>0</v>
      </c>
      <c r="D18" s="4">
        <f t="shared" ref="D18:I18" si="1">M58</f>
        <v>0</v>
      </c>
      <c r="E18" s="4">
        <f t="shared" si="1"/>
        <v>0</v>
      </c>
      <c r="F18" s="4">
        <f t="shared" si="1"/>
        <v>1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10</v>
      </c>
      <c r="N18" s="4">
        <f>U51</f>
        <v>1</v>
      </c>
    </row>
    <row r="19" spans="1:23" x14ac:dyDescent="0.15">
      <c r="M19" t="s">
        <v>12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23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24</v>
      </c>
    </row>
    <row r="28" spans="1:23" x14ac:dyDescent="0.15">
      <c r="B28" t="s">
        <v>8</v>
      </c>
      <c r="C28" s="5">
        <f>IF(OR(AND(C$5=$B28,H$5=1),AND(C$6=$B28,H$6=1),AND(C$7=$B28,H$7=1)),1,0)</f>
        <v>1</v>
      </c>
      <c r="D28" s="5">
        <f t="shared" ref="D28:E30" si="2">IF(OR(AND(D$5=$B28,I$5=1),AND(D$6=$B28,I$6=1),AND(D$7=$B28,I$7=1)),1,0)</f>
        <v>0</v>
      </c>
      <c r="E28" s="5">
        <f t="shared" si="2"/>
        <v>0</v>
      </c>
      <c r="G28" t="s">
        <v>8</v>
      </c>
      <c r="H28" s="5">
        <f>C28*M$5</f>
        <v>0</v>
      </c>
      <c r="I28" s="5">
        <f t="shared" ref="H28:J30" si="3">D28*N$5</f>
        <v>0</v>
      </c>
      <c r="J28" s="5">
        <f t="shared" si="3"/>
        <v>0</v>
      </c>
      <c r="K28" s="5">
        <f>IF(OR(H28,I28,C28*D28*P$5),1,0)</f>
        <v>0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0</v>
      </c>
      <c r="P28" t="s">
        <v>8</v>
      </c>
      <c r="Q28" s="5">
        <f>IF(OR(H28:N28),1,0)</f>
        <v>0</v>
      </c>
    </row>
    <row r="29" spans="1:23" x14ac:dyDescent="0.15">
      <c r="B29" t="s">
        <v>10</v>
      </c>
      <c r="C29" s="5">
        <f>IF(OR(AND(C$5=$B29,H$5=1),AND(C$6=$B29,H$6=1),AND(C$7=$B29,H$7=1)),1,0)</f>
        <v>1</v>
      </c>
      <c r="D29" s="5">
        <f t="shared" si="2"/>
        <v>1</v>
      </c>
      <c r="E29" s="5">
        <f t="shared" si="2"/>
        <v>0</v>
      </c>
      <c r="G29" t="s">
        <v>10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1</v>
      </c>
      <c r="L29" s="5">
        <f>IF(OR(H29,J29,C29*E29*Q$5),1,0)</f>
        <v>0</v>
      </c>
      <c r="M29" s="5">
        <f>IF(OR(I29,J29,D29*E29*R$5),1,0)</f>
        <v>0</v>
      </c>
      <c r="N29" s="5">
        <f>IF(OR(K29,L29,M29,C29*D29*E29*S$5),1,0)</f>
        <v>1</v>
      </c>
      <c r="P29" t="s">
        <v>10</v>
      </c>
      <c r="Q29" s="5">
        <f>IF(OR(H29:N29),1,0)</f>
        <v>1</v>
      </c>
    </row>
    <row r="30" spans="1:23" x14ac:dyDescent="0.15">
      <c r="B30" t="s">
        <v>12</v>
      </c>
      <c r="C30" s="5">
        <f>IF(OR(AND(C$5=$B30,H$5=1),AND(C$6=$B30,H$6=1),AND(C$7=$B30,H$7=1)),1,0)</f>
        <v>0</v>
      </c>
      <c r="D30" s="5">
        <f t="shared" si="2"/>
        <v>0</v>
      </c>
      <c r="E30" s="5">
        <f t="shared" si="2"/>
        <v>1</v>
      </c>
      <c r="G30" t="s">
        <v>12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12</v>
      </c>
      <c r="Q30" s="5">
        <f>IF(OR(H30:N30),1,0)</f>
        <v>0</v>
      </c>
    </row>
    <row r="33" spans="2:20" x14ac:dyDescent="0.15">
      <c r="G33" t="s">
        <v>20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22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1</v>
      </c>
      <c r="L36" s="5">
        <f t="shared" si="4"/>
        <v>0</v>
      </c>
      <c r="M36" s="5">
        <f t="shared" si="4"/>
        <v>0</v>
      </c>
      <c r="N36" s="5">
        <f t="shared" si="4"/>
        <v>1</v>
      </c>
    </row>
    <row r="39" spans="2:20" x14ac:dyDescent="0.15">
      <c r="B39" t="s">
        <v>25</v>
      </c>
      <c r="G39" t="s">
        <v>26</v>
      </c>
    </row>
    <row r="41" spans="2:20" x14ac:dyDescent="0.15">
      <c r="C41" t="s">
        <v>1</v>
      </c>
      <c r="D41" t="s">
        <v>2</v>
      </c>
      <c r="E41" t="s">
        <v>3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>
        <f t="shared" ref="C42:E44" si="5">IF(INDEX(acp,MATCH(C5,alternatives,0))=1,C5,0)</f>
        <v>0</v>
      </c>
      <c r="D42" s="4" t="str">
        <f t="shared" si="5"/>
        <v>b</v>
      </c>
      <c r="E42" s="4">
        <f t="shared" si="5"/>
        <v>0</v>
      </c>
      <c r="G42" t="s">
        <v>8</v>
      </c>
      <c r="H42" s="5">
        <f t="shared" ref="H42:J44" si="6">IF(C$42=$G42,1,IF(AND(C$42=0,C$43=$G42),1,IF(AND(C$42=0,C$43=0,C$44=$G42),1,0)))</f>
        <v>0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 t="str">
        <f t="shared" si="5"/>
        <v>b</v>
      </c>
      <c r="D43" s="4">
        <f t="shared" si="5"/>
        <v>0</v>
      </c>
      <c r="E43" s="4">
        <f t="shared" si="5"/>
        <v>0</v>
      </c>
      <c r="G43" t="s">
        <v>10</v>
      </c>
      <c r="H43" s="5">
        <f t="shared" si="6"/>
        <v>1</v>
      </c>
      <c r="I43" s="5">
        <f t="shared" si="6"/>
        <v>1</v>
      </c>
      <c r="J43" s="5">
        <f t="shared" si="6"/>
        <v>1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 t="str">
        <f t="shared" si="5"/>
        <v>b</v>
      </c>
      <c r="G44" t="s">
        <v>12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1:23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1:23" x14ac:dyDescent="0.15">
      <c r="B50" t="s">
        <v>8</v>
      </c>
      <c r="C50" s="5">
        <f t="shared" ref="C50:E52" si="7">C28*H$36*$Q28</f>
        <v>0</v>
      </c>
      <c r="D50" s="5">
        <f t="shared" si="7"/>
        <v>0</v>
      </c>
      <c r="E50" s="5">
        <f t="shared" si="7"/>
        <v>0</v>
      </c>
      <c r="F50" s="5">
        <f>C28*D28*K$36*$Q28</f>
        <v>0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8</v>
      </c>
      <c r="L50" s="5">
        <f>C50*H42</f>
        <v>0</v>
      </c>
      <c r="M50" s="5">
        <f t="shared" ref="L50:N52" si="8">D50*I42</f>
        <v>0</v>
      </c>
      <c r="N50" s="5">
        <f t="shared" si="8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34</v>
      </c>
      <c r="U50" s="5">
        <f>IF(OR(L50:R50),1,0)</f>
        <v>0</v>
      </c>
    </row>
    <row r="51" spans="1:23" x14ac:dyDescent="0.15">
      <c r="B51" t="s">
        <v>10</v>
      </c>
      <c r="C51" s="5">
        <f t="shared" si="7"/>
        <v>0</v>
      </c>
      <c r="D51" s="5">
        <f t="shared" si="7"/>
        <v>0</v>
      </c>
      <c r="E51" s="5">
        <f t="shared" si="7"/>
        <v>0</v>
      </c>
      <c r="F51" s="5">
        <f>C29*D29*K$36*$Q29</f>
        <v>1</v>
      </c>
      <c r="G51" s="5">
        <f>C29*E29*L$36*$Q29</f>
        <v>0</v>
      </c>
      <c r="H51" s="5">
        <f>D29*E29*M$36*$Q29</f>
        <v>0</v>
      </c>
      <c r="I51" s="5">
        <f>C29*D29*E29*N$36*$Q29</f>
        <v>0</v>
      </c>
      <c r="K51" t="s">
        <v>10</v>
      </c>
      <c r="L51" s="5">
        <f t="shared" si="8"/>
        <v>0</v>
      </c>
      <c r="M51" s="5">
        <f t="shared" si="8"/>
        <v>0</v>
      </c>
      <c r="N51" s="5">
        <f t="shared" si="8"/>
        <v>0</v>
      </c>
      <c r="O51" s="5">
        <f>H43*I43*F51</f>
        <v>1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35</v>
      </c>
      <c r="U51" s="5">
        <f>IF(OR(L51:R51),1,0)</f>
        <v>1</v>
      </c>
    </row>
    <row r="52" spans="1:23" x14ac:dyDescent="0.15">
      <c r="B52" t="s">
        <v>12</v>
      </c>
      <c r="C52" s="5">
        <f t="shared" si="7"/>
        <v>0</v>
      </c>
      <c r="D52" s="5">
        <f t="shared" si="7"/>
        <v>0</v>
      </c>
      <c r="E52" s="5">
        <f t="shared" si="7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12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36</v>
      </c>
      <c r="U52" s="5">
        <f>IF(OR(L52:R52),1,0)</f>
        <v>0</v>
      </c>
    </row>
    <row r="55" spans="1:23" x14ac:dyDescent="0.15">
      <c r="K55" t="s">
        <v>32</v>
      </c>
    </row>
    <row r="57" spans="1:23" x14ac:dyDescent="0.15">
      <c r="B57" t="s">
        <v>27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1:23" x14ac:dyDescent="0.15">
      <c r="B58">
        <v>0</v>
      </c>
      <c r="J58" t="s">
        <v>37</v>
      </c>
      <c r="L58" s="5">
        <f>IF(OR(L50:L52),1,0)</f>
        <v>0</v>
      </c>
      <c r="M58" s="5">
        <f t="shared" ref="M58:R58" si="9">IF(OR(M50:M52),1,0)</f>
        <v>0</v>
      </c>
      <c r="N58" s="5">
        <f t="shared" si="9"/>
        <v>0</v>
      </c>
      <c r="O58" s="5">
        <f t="shared" si="9"/>
        <v>1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1:23" x14ac:dyDescent="0.15">
      <c r="B59">
        <v>1</v>
      </c>
      <c r="L59" s="24"/>
      <c r="M59" s="24"/>
      <c r="N59" s="24"/>
      <c r="O59" s="24"/>
      <c r="P59" s="24"/>
      <c r="Q59" s="24"/>
      <c r="R59" s="24"/>
    </row>
    <row r="60" spans="1:23" x14ac:dyDescent="0.15">
      <c r="L60" s="24"/>
      <c r="M60" s="24"/>
      <c r="N60" s="24"/>
      <c r="O60" s="24"/>
      <c r="P60" s="24"/>
      <c r="Q60" s="24"/>
      <c r="R60" s="24"/>
    </row>
    <row r="61" spans="1:23" x14ac:dyDescent="0.1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</row>
  </sheetData>
  <sheetProtection sheet="1" objects="1" scenarios="1"/>
  <phoneticPr fontId="1"/>
  <conditionalFormatting sqref="C12:I12 C17:I17 M4:S4">
    <cfRule type="expression" dxfId="93" priority="1" stopIfTrue="1">
      <formula>C5</formula>
    </cfRule>
  </conditionalFormatting>
  <conditionalFormatting sqref="M12:M14 M17:M19">
    <cfRule type="expression" dxfId="92" priority="2" stopIfTrue="1">
      <formula>N12</formula>
    </cfRule>
  </conditionalFormatting>
  <conditionalFormatting sqref="H5:J7 M5:S5 C13:I13 C18:I18 N12:N14 N17:N19 R12:R14">
    <cfRule type="cellIs" dxfId="91" priority="3" stopIfTrue="1" operator="equal">
      <formula>1</formula>
    </cfRule>
  </conditionalFormatting>
  <dataValidations count="2">
    <dataValidation type="list" allowBlank="1" showInputMessage="1" showErrorMessage="1" sqref="M5:S5 H6:J7">
      <formula1>binary</formula1>
    </dataValidation>
    <dataValidation type="list" allowBlank="1" showInputMessage="1" showErrorMessage="1" sqref="D5:E7">
      <formula1>alternatives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6"/>
  <sheetViews>
    <sheetView zoomScale="75" workbookViewId="0">
      <selection activeCell="M36" sqref="M36"/>
    </sheetView>
  </sheetViews>
  <sheetFormatPr defaultRowHeight="13.5" x14ac:dyDescent="0.15"/>
  <cols>
    <col min="1" max="23" width="4.625" customWidth="1"/>
  </cols>
  <sheetData>
    <row r="1" spans="2:18" ht="14.25" thickBot="1" x14ac:dyDescent="0.2"/>
    <row r="2" spans="2:18" ht="15" thickTop="1" thickBot="1" x14ac:dyDescent="0.2"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9"/>
    </row>
    <row r="3" spans="2:18" ht="14.25" thickTop="1" x14ac:dyDescent="0.15">
      <c r="B3" s="20"/>
      <c r="C3" s="21">
        <v>1</v>
      </c>
      <c r="D3" s="22">
        <v>2</v>
      </c>
      <c r="E3" s="22">
        <v>3</v>
      </c>
      <c r="F3" s="22">
        <v>12</v>
      </c>
      <c r="G3" s="22">
        <v>23</v>
      </c>
      <c r="H3" s="22">
        <v>31</v>
      </c>
      <c r="I3" s="23">
        <v>123</v>
      </c>
      <c r="J3" s="24"/>
      <c r="K3" s="21"/>
      <c r="L3" s="22" t="s">
        <v>260</v>
      </c>
      <c r="M3" s="22" t="s">
        <v>261</v>
      </c>
      <c r="N3" s="23" t="s">
        <v>262</v>
      </c>
      <c r="O3" s="24"/>
      <c r="P3" s="21" t="s">
        <v>286</v>
      </c>
      <c r="Q3" s="23"/>
      <c r="R3" s="25"/>
    </row>
    <row r="4" spans="2:18" ht="14.25" thickBot="1" x14ac:dyDescent="0.2">
      <c r="B4" s="20"/>
      <c r="C4" s="26">
        <f>org!M5</f>
        <v>0</v>
      </c>
      <c r="D4" s="26">
        <f>org!N5</f>
        <v>0</v>
      </c>
      <c r="E4" s="26">
        <f>org!O5</f>
        <v>0</v>
      </c>
      <c r="F4" s="26">
        <f>org!P5</f>
        <v>1</v>
      </c>
      <c r="G4" s="26">
        <f>org!R5</f>
        <v>1</v>
      </c>
      <c r="H4" s="26">
        <f>org!Q5</f>
        <v>1</v>
      </c>
      <c r="I4" s="26">
        <f>org!S5</f>
        <v>1</v>
      </c>
      <c r="J4" s="24"/>
      <c r="K4" s="27">
        <v>1</v>
      </c>
      <c r="L4" s="28" t="str">
        <f>org!C5</f>
        <v>a</v>
      </c>
      <c r="M4" s="28" t="str">
        <f>org!C6</f>
        <v>b</v>
      </c>
      <c r="N4" s="28" t="str">
        <f>org!C7</f>
        <v>c</v>
      </c>
      <c r="O4" s="24"/>
      <c r="P4" s="29" t="s">
        <v>287</v>
      </c>
      <c r="Q4" s="30">
        <f>IF(SUM($C$34:$I$34)=7,1,0)</f>
        <v>0</v>
      </c>
      <c r="R4" s="25"/>
    </row>
    <row r="5" spans="2:18" ht="14.25" thickTop="1" x14ac:dyDescent="0.15">
      <c r="B5" s="20"/>
      <c r="C5" s="24"/>
      <c r="D5" s="24"/>
      <c r="E5" s="24"/>
      <c r="F5" s="24"/>
      <c r="G5" s="24"/>
      <c r="H5" s="24"/>
      <c r="I5" s="24"/>
      <c r="J5" s="24"/>
      <c r="K5" s="31">
        <v>2</v>
      </c>
      <c r="L5" s="28" t="str">
        <f>org!D5</f>
        <v>b</v>
      </c>
      <c r="M5" s="28" t="str">
        <f>org!D6</f>
        <v>c</v>
      </c>
      <c r="N5" s="28" t="str">
        <f>org!D7</f>
        <v>a</v>
      </c>
      <c r="O5" s="24"/>
      <c r="P5" s="29" t="s">
        <v>288</v>
      </c>
      <c r="Q5" s="30">
        <f>IF(SUM($C$35:$I$35)=7,1,0)</f>
        <v>0</v>
      </c>
      <c r="R5" s="25"/>
    </row>
    <row r="6" spans="2:18" ht="14.25" thickBot="1" x14ac:dyDescent="0.2">
      <c r="B6" s="20"/>
      <c r="C6" s="24"/>
      <c r="D6" s="24"/>
      <c r="E6" s="24"/>
      <c r="F6" s="24"/>
      <c r="G6" s="24"/>
      <c r="H6" s="24"/>
      <c r="I6" s="24"/>
      <c r="J6" s="24"/>
      <c r="K6" s="26">
        <v>3</v>
      </c>
      <c r="L6" s="28" t="str">
        <f>org!E5</f>
        <v>c</v>
      </c>
      <c r="M6" s="28" t="str">
        <f>org!E6</f>
        <v>a</v>
      </c>
      <c r="N6" s="28" t="str">
        <f>org!E7</f>
        <v>b</v>
      </c>
      <c r="O6" s="24"/>
      <c r="P6" s="32" t="s">
        <v>289</v>
      </c>
      <c r="Q6" s="33">
        <f>IF(SUM($C$36:$I$36)=7,1,0)</f>
        <v>0</v>
      </c>
      <c r="R6" s="25"/>
    </row>
    <row r="7" spans="2:18" ht="15" thickTop="1" thickBot="1" x14ac:dyDescent="0.2"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5"/>
      <c r="P7" s="35"/>
      <c r="Q7" s="35"/>
      <c r="R7" s="37"/>
    </row>
    <row r="8" spans="2:18" ht="14.25" thickTop="1" x14ac:dyDescent="0.15">
      <c r="C8" s="24"/>
      <c r="D8" s="24"/>
      <c r="E8" s="24"/>
      <c r="F8" s="24"/>
      <c r="G8" s="24"/>
      <c r="H8" s="24"/>
      <c r="I8" s="24"/>
    </row>
    <row r="9" spans="2:18" x14ac:dyDescent="0.15">
      <c r="B9" s="5"/>
      <c r="C9" s="5">
        <v>1</v>
      </c>
      <c r="D9" s="5">
        <v>2</v>
      </c>
      <c r="E9" s="5">
        <v>3</v>
      </c>
      <c r="F9" s="5">
        <v>12</v>
      </c>
      <c r="G9" s="5">
        <v>23</v>
      </c>
      <c r="H9" s="5">
        <v>31</v>
      </c>
      <c r="I9" s="5">
        <v>123</v>
      </c>
      <c r="J9" s="24"/>
      <c r="K9" s="5"/>
      <c r="L9" s="5" t="s">
        <v>287</v>
      </c>
      <c r="M9" s="5" t="s">
        <v>288</v>
      </c>
      <c r="N9" s="5" t="s">
        <v>289</v>
      </c>
    </row>
    <row r="10" spans="2:18" x14ac:dyDescent="0.15">
      <c r="B10" s="5">
        <v>1</v>
      </c>
      <c r="C10" s="5">
        <f>IF(C4=1,1,0)</f>
        <v>0</v>
      </c>
      <c r="D10" s="5">
        <v>0</v>
      </c>
      <c r="E10" s="5">
        <v>0</v>
      </c>
      <c r="F10" s="5">
        <f>IF(F4=1,1,0)</f>
        <v>1</v>
      </c>
      <c r="G10" s="5">
        <v>0</v>
      </c>
      <c r="H10" s="5">
        <f>IF(H4=1,1,0)</f>
        <v>1</v>
      </c>
      <c r="I10" s="5">
        <f>IF(I4=1,1,0)</f>
        <v>1</v>
      </c>
      <c r="J10" s="24"/>
      <c r="K10" s="38">
        <v>1</v>
      </c>
      <c r="L10" s="28">
        <f>MATCH("a",$L4:$N4,0)</f>
        <v>1</v>
      </c>
      <c r="M10" s="28">
        <f>MATCH("b",$L4:$N4,0)</f>
        <v>2</v>
      </c>
      <c r="N10" s="28">
        <f>MATCH("c",$L4:$N4,0)</f>
        <v>3</v>
      </c>
    </row>
    <row r="11" spans="2:18" x14ac:dyDescent="0.15">
      <c r="B11" s="5">
        <v>2</v>
      </c>
      <c r="C11" s="5">
        <v>0</v>
      </c>
      <c r="D11" s="5">
        <f>IF(D4=1,1,0)</f>
        <v>0</v>
      </c>
      <c r="E11" s="5">
        <v>0</v>
      </c>
      <c r="F11" s="5">
        <f>IF(F4=1,1,0)</f>
        <v>1</v>
      </c>
      <c r="G11" s="5">
        <f>IF(G4=1,1,0)</f>
        <v>1</v>
      </c>
      <c r="H11" s="5">
        <v>0</v>
      </c>
      <c r="I11" s="5">
        <f>IF(I4=1,1,0)</f>
        <v>1</v>
      </c>
      <c r="J11" s="24"/>
      <c r="K11" s="28">
        <v>2</v>
      </c>
      <c r="L11" s="28">
        <f>MATCH("a",$L5:$N5,0)</f>
        <v>3</v>
      </c>
      <c r="M11" s="28">
        <f>MATCH("b",$L5:$N5,0)</f>
        <v>1</v>
      </c>
      <c r="N11" s="28">
        <f>MATCH("c",$L5:$N5,0)</f>
        <v>2</v>
      </c>
    </row>
    <row r="12" spans="2:18" x14ac:dyDescent="0.15">
      <c r="B12" s="5">
        <v>3</v>
      </c>
      <c r="C12" s="5">
        <v>0</v>
      </c>
      <c r="D12" s="5">
        <v>0</v>
      </c>
      <c r="E12" s="5">
        <f>IF(E4=1,1,0)</f>
        <v>0</v>
      </c>
      <c r="F12" s="5">
        <v>0</v>
      </c>
      <c r="G12" s="5">
        <f>IF(G4=1,1,0)</f>
        <v>1</v>
      </c>
      <c r="H12" s="5">
        <f>IF(H4=1,1,0)</f>
        <v>1</v>
      </c>
      <c r="I12" s="5">
        <f>IF(I4=1,1,0)</f>
        <v>1</v>
      </c>
      <c r="J12" s="24"/>
      <c r="K12" s="28">
        <v>3</v>
      </c>
      <c r="L12" s="28">
        <f>MATCH("a",$L6:$N6,0)</f>
        <v>2</v>
      </c>
      <c r="M12" s="28">
        <f>MATCH("b",$L6:$N6,0)</f>
        <v>3</v>
      </c>
      <c r="N12" s="28">
        <f>MATCH("c",$L6:$N6,0)</f>
        <v>1</v>
      </c>
    </row>
    <row r="13" spans="2:18" x14ac:dyDescent="0.15">
      <c r="B13" s="5" t="s">
        <v>267</v>
      </c>
      <c r="C13" s="5">
        <f t="shared" ref="C13:I13" si="0">SUM(C10:C12)</f>
        <v>0</v>
      </c>
      <c r="D13" s="5">
        <f t="shared" si="0"/>
        <v>0</v>
      </c>
      <c r="E13" s="5">
        <f t="shared" si="0"/>
        <v>0</v>
      </c>
      <c r="F13" s="5">
        <f t="shared" si="0"/>
        <v>2</v>
      </c>
      <c r="G13" s="5">
        <f t="shared" si="0"/>
        <v>2</v>
      </c>
      <c r="H13" s="5">
        <f t="shared" si="0"/>
        <v>2</v>
      </c>
      <c r="I13" s="5">
        <f t="shared" si="0"/>
        <v>3</v>
      </c>
      <c r="J13" s="24"/>
      <c r="K13" s="24"/>
      <c r="L13" s="24"/>
      <c r="M13" s="24"/>
      <c r="N13" s="24"/>
    </row>
    <row r="14" spans="2:18" x14ac:dyDescent="0.15">
      <c r="B14" s="24"/>
      <c r="C14" s="24"/>
      <c r="D14" s="24"/>
      <c r="E14" s="24"/>
      <c r="F14" s="24"/>
      <c r="G14" s="24"/>
      <c r="H14" s="24"/>
      <c r="I14" s="24"/>
      <c r="J14" s="24"/>
    </row>
    <row r="15" spans="2:18" x14ac:dyDescent="0.15">
      <c r="B15" s="24"/>
      <c r="C15" s="24"/>
      <c r="D15" s="24"/>
      <c r="E15" s="24"/>
      <c r="F15" s="24"/>
      <c r="G15" s="24"/>
      <c r="H15" s="24"/>
      <c r="I15" s="24"/>
      <c r="J15" s="24"/>
      <c r="K15" s="5"/>
      <c r="L15" s="5" t="s">
        <v>290</v>
      </c>
      <c r="M15" s="5" t="s">
        <v>291</v>
      </c>
      <c r="N15" s="5" t="s">
        <v>292</v>
      </c>
      <c r="O15" s="5" t="s">
        <v>293</v>
      </c>
      <c r="P15" s="5" t="s">
        <v>294</v>
      </c>
      <c r="Q15" s="5" t="s">
        <v>295</v>
      </c>
    </row>
    <row r="16" spans="2:18" x14ac:dyDescent="0.15">
      <c r="B16" s="5"/>
      <c r="C16" s="5">
        <v>1</v>
      </c>
      <c r="D16" s="5">
        <v>2</v>
      </c>
      <c r="E16" s="5">
        <v>3</v>
      </c>
      <c r="F16" s="5">
        <v>12</v>
      </c>
      <c r="G16" s="5">
        <v>23</v>
      </c>
      <c r="H16" s="5">
        <v>31</v>
      </c>
      <c r="I16" s="5">
        <v>123</v>
      </c>
      <c r="J16" s="24"/>
      <c r="K16" s="39">
        <v>1</v>
      </c>
      <c r="L16" s="5">
        <f>IF(L10&lt;M10,1,0)</f>
        <v>1</v>
      </c>
      <c r="M16" s="5">
        <f>IF(M10&lt;L10,1,0)</f>
        <v>0</v>
      </c>
      <c r="N16" s="5">
        <f>IF(M10&lt;N10,1,0)</f>
        <v>1</v>
      </c>
      <c r="O16" s="5">
        <f>IF(N10&lt;M10,1,0)</f>
        <v>0</v>
      </c>
      <c r="P16" s="5">
        <f>IF(N10&lt;L10,1,0)</f>
        <v>0</v>
      </c>
      <c r="Q16" s="5">
        <f>IF(L10&lt;N10,1,0)</f>
        <v>1</v>
      </c>
    </row>
    <row r="17" spans="2:17" x14ac:dyDescent="0.15">
      <c r="B17" s="5" t="s">
        <v>290</v>
      </c>
      <c r="C17" s="5">
        <f t="shared" ref="C17:I17" si="1">C10*$L$16+C11*$L$17+C12*$L$18</f>
        <v>0</v>
      </c>
      <c r="D17" s="5">
        <f t="shared" si="1"/>
        <v>0</v>
      </c>
      <c r="E17" s="5">
        <f t="shared" si="1"/>
        <v>0</v>
      </c>
      <c r="F17" s="5">
        <f t="shared" si="1"/>
        <v>1</v>
      </c>
      <c r="G17" s="5">
        <f t="shared" si="1"/>
        <v>1</v>
      </c>
      <c r="H17" s="5">
        <f t="shared" si="1"/>
        <v>2</v>
      </c>
      <c r="I17" s="5">
        <f t="shared" si="1"/>
        <v>2</v>
      </c>
      <c r="J17" s="24"/>
      <c r="K17" s="39">
        <v>2</v>
      </c>
      <c r="L17" s="5">
        <f>IF(L11&lt;M11,1,0)</f>
        <v>0</v>
      </c>
      <c r="M17" s="5">
        <f>IF(M11&lt;L11,1,0)</f>
        <v>1</v>
      </c>
      <c r="N17" s="5">
        <f>IF(M11&lt;N11,1,0)</f>
        <v>1</v>
      </c>
      <c r="O17" s="5">
        <f>IF(N11&lt;M11,1,0)</f>
        <v>0</v>
      </c>
      <c r="P17" s="5">
        <f>IF(N11&lt;L11,1,0)</f>
        <v>1</v>
      </c>
      <c r="Q17" s="5">
        <f>IF(L11&lt;N11,1,0)</f>
        <v>0</v>
      </c>
    </row>
    <row r="18" spans="2:17" x14ac:dyDescent="0.15">
      <c r="B18" s="5" t="s">
        <v>291</v>
      </c>
      <c r="C18" s="5">
        <f t="shared" ref="C18:I18" si="2">C10*$M$16+C11*$M$17+C12*$M$18</f>
        <v>0</v>
      </c>
      <c r="D18" s="5">
        <f t="shared" si="2"/>
        <v>0</v>
      </c>
      <c r="E18" s="5">
        <f t="shared" si="2"/>
        <v>0</v>
      </c>
      <c r="F18" s="5">
        <f t="shared" si="2"/>
        <v>1</v>
      </c>
      <c r="G18" s="5">
        <f t="shared" si="2"/>
        <v>1</v>
      </c>
      <c r="H18" s="5">
        <f t="shared" si="2"/>
        <v>0</v>
      </c>
      <c r="I18" s="5">
        <f t="shared" si="2"/>
        <v>1</v>
      </c>
      <c r="J18" s="24"/>
      <c r="K18" s="39">
        <v>3</v>
      </c>
      <c r="L18" s="5">
        <f>IF(L12&lt;M12,1,0)</f>
        <v>1</v>
      </c>
      <c r="M18" s="5">
        <f>IF(M12&lt;L12,1,0)</f>
        <v>0</v>
      </c>
      <c r="N18" s="5">
        <f>IF(M12&lt;N12,1,0)</f>
        <v>0</v>
      </c>
      <c r="O18" s="5">
        <f>IF(N12&lt;M12,1,0)</f>
        <v>1</v>
      </c>
      <c r="P18" s="5">
        <f>IF(N12&lt;L12,1,0)</f>
        <v>1</v>
      </c>
      <c r="Q18" s="5">
        <f>IF(L12&lt;N12,1,0)</f>
        <v>0</v>
      </c>
    </row>
    <row r="19" spans="2:17" x14ac:dyDescent="0.15">
      <c r="B19" s="5" t="s">
        <v>292</v>
      </c>
      <c r="C19" s="5">
        <f t="shared" ref="C19:I19" si="3">C10*$N$16+C11*$N$17+C12*$N$18</f>
        <v>0</v>
      </c>
      <c r="D19" s="5">
        <f t="shared" si="3"/>
        <v>0</v>
      </c>
      <c r="E19" s="5">
        <f t="shared" si="3"/>
        <v>0</v>
      </c>
      <c r="F19" s="5">
        <f t="shared" si="3"/>
        <v>2</v>
      </c>
      <c r="G19" s="5">
        <f t="shared" si="3"/>
        <v>1</v>
      </c>
      <c r="H19" s="5">
        <f t="shared" si="3"/>
        <v>1</v>
      </c>
      <c r="I19" s="5">
        <f t="shared" si="3"/>
        <v>2</v>
      </c>
      <c r="J19" s="24"/>
    </row>
    <row r="20" spans="2:17" x14ac:dyDescent="0.15">
      <c r="B20" s="39" t="s">
        <v>293</v>
      </c>
      <c r="C20" s="5">
        <f t="shared" ref="C20:I20" si="4">C10*$O$16+C11*$O$17+C12*$O$18</f>
        <v>0</v>
      </c>
      <c r="D20" s="5">
        <f t="shared" si="4"/>
        <v>0</v>
      </c>
      <c r="E20" s="5">
        <f t="shared" si="4"/>
        <v>0</v>
      </c>
      <c r="F20" s="5">
        <f t="shared" si="4"/>
        <v>0</v>
      </c>
      <c r="G20" s="5">
        <f t="shared" si="4"/>
        <v>1</v>
      </c>
      <c r="H20" s="5">
        <f t="shared" si="4"/>
        <v>1</v>
      </c>
      <c r="I20" s="5">
        <f t="shared" si="4"/>
        <v>1</v>
      </c>
      <c r="J20" s="24"/>
    </row>
    <row r="21" spans="2:17" x14ac:dyDescent="0.15">
      <c r="B21" s="39" t="s">
        <v>294</v>
      </c>
      <c r="C21" s="5">
        <f t="shared" ref="C21:I21" si="5">C10*$P$16+C11*$P$17+C12*$P$18</f>
        <v>0</v>
      </c>
      <c r="D21" s="5">
        <f t="shared" si="5"/>
        <v>0</v>
      </c>
      <c r="E21" s="5">
        <f t="shared" si="5"/>
        <v>0</v>
      </c>
      <c r="F21" s="5">
        <f t="shared" si="5"/>
        <v>1</v>
      </c>
      <c r="G21" s="5">
        <f t="shared" si="5"/>
        <v>2</v>
      </c>
      <c r="H21" s="5">
        <f t="shared" si="5"/>
        <v>1</v>
      </c>
      <c r="I21" s="5">
        <f t="shared" si="5"/>
        <v>2</v>
      </c>
      <c r="J21" s="24"/>
    </row>
    <row r="22" spans="2:17" x14ac:dyDescent="0.15">
      <c r="B22" s="39" t="s">
        <v>295</v>
      </c>
      <c r="C22" s="5">
        <f t="shared" ref="C22:I22" si="6">C10*$Q$16+C11*$Q$17+C12*$Q$18</f>
        <v>0</v>
      </c>
      <c r="D22" s="5">
        <f t="shared" si="6"/>
        <v>0</v>
      </c>
      <c r="E22" s="5">
        <f t="shared" si="6"/>
        <v>0</v>
      </c>
      <c r="F22" s="5">
        <f t="shared" si="6"/>
        <v>1</v>
      </c>
      <c r="G22" s="5">
        <f t="shared" si="6"/>
        <v>0</v>
      </c>
      <c r="H22" s="5">
        <f t="shared" si="6"/>
        <v>1</v>
      </c>
      <c r="I22" s="5">
        <f t="shared" si="6"/>
        <v>1</v>
      </c>
      <c r="J22" s="24"/>
    </row>
    <row r="23" spans="2:17" x14ac:dyDescent="0.15">
      <c r="B23" s="40"/>
      <c r="C23" s="24"/>
      <c r="D23" s="24"/>
      <c r="E23" s="24"/>
      <c r="F23" s="24"/>
      <c r="G23" s="24"/>
      <c r="H23" s="24"/>
      <c r="I23" s="24"/>
      <c r="J23" s="24"/>
    </row>
    <row r="24" spans="2:17" x14ac:dyDescent="0.15">
      <c r="B24" s="40"/>
      <c r="C24" s="24"/>
      <c r="D24" s="24"/>
      <c r="E24" s="24"/>
      <c r="F24" s="24"/>
      <c r="G24" s="24"/>
      <c r="H24" s="24"/>
      <c r="I24" s="24"/>
      <c r="J24" s="24"/>
    </row>
    <row r="25" spans="2:17" x14ac:dyDescent="0.15">
      <c r="B25" s="5"/>
      <c r="C25" s="5">
        <v>1</v>
      </c>
      <c r="D25" s="5">
        <v>2</v>
      </c>
      <c r="E25" s="5">
        <v>3</v>
      </c>
      <c r="F25" s="5">
        <v>12</v>
      </c>
      <c r="G25" s="5">
        <v>23</v>
      </c>
      <c r="H25" s="5">
        <v>31</v>
      </c>
      <c r="I25" s="5">
        <v>123</v>
      </c>
      <c r="J25" s="24"/>
    </row>
    <row r="26" spans="2:17" x14ac:dyDescent="0.15">
      <c r="B26" s="5" t="s">
        <v>290</v>
      </c>
      <c r="C26" s="5">
        <f t="shared" ref="C26:I31" si="7">IF(C$13=0,0,IF(C17=C$13,1,0))</f>
        <v>0</v>
      </c>
      <c r="D26" s="5">
        <f t="shared" si="7"/>
        <v>0</v>
      </c>
      <c r="E26" s="5">
        <f t="shared" si="7"/>
        <v>0</v>
      </c>
      <c r="F26" s="5">
        <f t="shared" si="7"/>
        <v>0</v>
      </c>
      <c r="G26" s="5">
        <f t="shared" si="7"/>
        <v>0</v>
      </c>
      <c r="H26" s="5">
        <f t="shared" si="7"/>
        <v>1</v>
      </c>
      <c r="I26" s="5">
        <f t="shared" si="7"/>
        <v>0</v>
      </c>
      <c r="J26" s="24"/>
    </row>
    <row r="27" spans="2:17" x14ac:dyDescent="0.15">
      <c r="B27" s="5" t="s">
        <v>291</v>
      </c>
      <c r="C27" s="5">
        <f t="shared" si="7"/>
        <v>0</v>
      </c>
      <c r="D27" s="5">
        <f t="shared" si="7"/>
        <v>0</v>
      </c>
      <c r="E27" s="5">
        <f t="shared" si="7"/>
        <v>0</v>
      </c>
      <c r="F27" s="5">
        <f t="shared" si="7"/>
        <v>0</v>
      </c>
      <c r="G27" s="5">
        <f t="shared" si="7"/>
        <v>0</v>
      </c>
      <c r="H27" s="5">
        <f t="shared" si="7"/>
        <v>0</v>
      </c>
      <c r="I27" s="5">
        <f t="shared" si="7"/>
        <v>0</v>
      </c>
    </row>
    <row r="28" spans="2:17" x14ac:dyDescent="0.15">
      <c r="B28" s="5" t="s">
        <v>292</v>
      </c>
      <c r="C28" s="5">
        <f t="shared" si="7"/>
        <v>0</v>
      </c>
      <c r="D28" s="5">
        <f t="shared" si="7"/>
        <v>0</v>
      </c>
      <c r="E28" s="5">
        <f t="shared" si="7"/>
        <v>0</v>
      </c>
      <c r="F28" s="5">
        <f t="shared" si="7"/>
        <v>1</v>
      </c>
      <c r="G28" s="5">
        <f t="shared" si="7"/>
        <v>0</v>
      </c>
      <c r="H28" s="5">
        <f t="shared" si="7"/>
        <v>0</v>
      </c>
      <c r="I28" s="5">
        <f t="shared" si="7"/>
        <v>0</v>
      </c>
    </row>
    <row r="29" spans="2:17" x14ac:dyDescent="0.15">
      <c r="B29" s="39" t="s">
        <v>293</v>
      </c>
      <c r="C29" s="5">
        <f t="shared" si="7"/>
        <v>0</v>
      </c>
      <c r="D29" s="5">
        <f t="shared" si="7"/>
        <v>0</v>
      </c>
      <c r="E29" s="5">
        <f t="shared" si="7"/>
        <v>0</v>
      </c>
      <c r="F29" s="5">
        <f t="shared" si="7"/>
        <v>0</v>
      </c>
      <c r="G29" s="5">
        <f t="shared" si="7"/>
        <v>0</v>
      </c>
      <c r="H29" s="5">
        <f t="shared" si="7"/>
        <v>0</v>
      </c>
      <c r="I29" s="5">
        <f t="shared" si="7"/>
        <v>0</v>
      </c>
    </row>
    <row r="30" spans="2:17" x14ac:dyDescent="0.15">
      <c r="B30" s="39" t="s">
        <v>294</v>
      </c>
      <c r="C30" s="5">
        <f t="shared" si="7"/>
        <v>0</v>
      </c>
      <c r="D30" s="5">
        <f t="shared" si="7"/>
        <v>0</v>
      </c>
      <c r="E30" s="5">
        <f t="shared" si="7"/>
        <v>0</v>
      </c>
      <c r="F30" s="5">
        <f t="shared" si="7"/>
        <v>0</v>
      </c>
      <c r="G30" s="5">
        <f t="shared" si="7"/>
        <v>1</v>
      </c>
      <c r="H30" s="5">
        <f t="shared" si="7"/>
        <v>0</v>
      </c>
      <c r="I30" s="5">
        <f t="shared" si="7"/>
        <v>0</v>
      </c>
    </row>
    <row r="31" spans="2:17" x14ac:dyDescent="0.15">
      <c r="B31" s="39" t="s">
        <v>295</v>
      </c>
      <c r="C31" s="5">
        <f t="shared" si="7"/>
        <v>0</v>
      </c>
      <c r="D31" s="5">
        <f t="shared" si="7"/>
        <v>0</v>
      </c>
      <c r="E31" s="5">
        <f t="shared" si="7"/>
        <v>0</v>
      </c>
      <c r="F31" s="5">
        <f t="shared" si="7"/>
        <v>0</v>
      </c>
      <c r="G31" s="5">
        <f t="shared" si="7"/>
        <v>0</v>
      </c>
      <c r="H31" s="5">
        <f t="shared" si="7"/>
        <v>0</v>
      </c>
      <c r="I31" s="5">
        <f t="shared" si="7"/>
        <v>0</v>
      </c>
    </row>
    <row r="33" spans="2:9" x14ac:dyDescent="0.15">
      <c r="B33" s="5"/>
      <c r="C33" s="5">
        <v>1</v>
      </c>
      <c r="D33" s="5">
        <v>2</v>
      </c>
      <c r="E33" s="5">
        <v>3</v>
      </c>
      <c r="F33" s="5">
        <v>12</v>
      </c>
      <c r="G33" s="5">
        <v>23</v>
      </c>
      <c r="H33" s="5">
        <v>31</v>
      </c>
      <c r="I33" s="5">
        <v>123</v>
      </c>
    </row>
    <row r="34" spans="2:9" x14ac:dyDescent="0.15">
      <c r="B34" s="5" t="s">
        <v>287</v>
      </c>
      <c r="C34" s="5">
        <f t="shared" ref="C34:I34" si="8">IF(AND(C27=0,C30=0),1,0)</f>
        <v>1</v>
      </c>
      <c r="D34" s="5">
        <f t="shared" si="8"/>
        <v>1</v>
      </c>
      <c r="E34" s="5">
        <f t="shared" si="8"/>
        <v>1</v>
      </c>
      <c r="F34" s="5">
        <f t="shared" si="8"/>
        <v>1</v>
      </c>
      <c r="G34" s="5">
        <f t="shared" si="8"/>
        <v>0</v>
      </c>
      <c r="H34" s="5">
        <f t="shared" si="8"/>
        <v>1</v>
      </c>
      <c r="I34" s="5">
        <f t="shared" si="8"/>
        <v>1</v>
      </c>
    </row>
    <row r="35" spans="2:9" x14ac:dyDescent="0.15">
      <c r="B35" s="5" t="s">
        <v>288</v>
      </c>
      <c r="C35" s="5">
        <f t="shared" ref="C35:I35" si="9">IF(AND(C26=0,C29=0),1,0)</f>
        <v>1</v>
      </c>
      <c r="D35" s="5">
        <f t="shared" si="9"/>
        <v>1</v>
      </c>
      <c r="E35" s="5">
        <f t="shared" si="9"/>
        <v>1</v>
      </c>
      <c r="F35" s="5">
        <f t="shared" si="9"/>
        <v>1</v>
      </c>
      <c r="G35" s="5">
        <f t="shared" si="9"/>
        <v>1</v>
      </c>
      <c r="H35" s="5">
        <f t="shared" si="9"/>
        <v>0</v>
      </c>
      <c r="I35" s="5">
        <f t="shared" si="9"/>
        <v>1</v>
      </c>
    </row>
    <row r="36" spans="2:9" x14ac:dyDescent="0.15">
      <c r="B36" s="5" t="s">
        <v>289</v>
      </c>
      <c r="C36" s="5">
        <f t="shared" ref="C36:I36" si="10">IF(AND(C28=0,C31=0),1,0)</f>
        <v>1</v>
      </c>
      <c r="D36" s="5">
        <f t="shared" si="10"/>
        <v>1</v>
      </c>
      <c r="E36" s="5">
        <f t="shared" si="10"/>
        <v>1</v>
      </c>
      <c r="F36" s="5">
        <f t="shared" si="10"/>
        <v>0</v>
      </c>
      <c r="G36" s="5">
        <f t="shared" si="10"/>
        <v>1</v>
      </c>
      <c r="H36" s="5">
        <f t="shared" si="10"/>
        <v>1</v>
      </c>
      <c r="I36" s="5">
        <f t="shared" si="10"/>
        <v>1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W59"/>
  <sheetViews>
    <sheetView topLeftCell="A26" workbookViewId="0">
      <selection activeCell="I50" sqref="I50"/>
    </sheetView>
  </sheetViews>
  <sheetFormatPr defaultColWidth="5.625" defaultRowHeight="13.5" x14ac:dyDescent="0.15"/>
  <cols>
    <col min="1" max="1" width="5.625" customWidth="1"/>
    <col min="2" max="2" width="12.375" customWidth="1"/>
  </cols>
  <sheetData>
    <row r="1" spans="1:19" x14ac:dyDescent="0.15">
      <c r="A1" s="6" t="s">
        <v>50</v>
      </c>
    </row>
    <row r="2" spans="1:19" x14ac:dyDescent="0.15">
      <c r="B2" s="6" t="s">
        <v>51</v>
      </c>
      <c r="G2" s="6" t="s">
        <v>52</v>
      </c>
      <c r="L2" s="6" t="s">
        <v>53</v>
      </c>
    </row>
    <row r="4" spans="1:19" x14ac:dyDescent="0.15">
      <c r="C4" s="6" t="s">
        <v>54</v>
      </c>
      <c r="D4" s="6" t="s">
        <v>55</v>
      </c>
      <c r="E4" s="6" t="s">
        <v>56</v>
      </c>
      <c r="H4" s="6" t="s">
        <v>57</v>
      </c>
      <c r="I4" s="6" t="s">
        <v>58</v>
      </c>
      <c r="J4" s="6" t="s">
        <v>59</v>
      </c>
      <c r="M4" s="1">
        <v>1</v>
      </c>
      <c r="N4" s="1">
        <v>2</v>
      </c>
      <c r="O4" s="1">
        <v>3</v>
      </c>
      <c r="P4" s="1">
        <v>12</v>
      </c>
      <c r="Q4" s="1">
        <v>13</v>
      </c>
      <c r="R4" s="1">
        <v>23</v>
      </c>
      <c r="S4" s="1">
        <v>123</v>
      </c>
    </row>
    <row r="5" spans="1:19" x14ac:dyDescent="0.15">
      <c r="B5" t="s">
        <v>4</v>
      </c>
      <c r="C5" s="2" t="str">
        <f>TOTAL!C3</f>
        <v>a</v>
      </c>
      <c r="D5" s="2" t="str">
        <f>TOTAL!D3</f>
        <v>b</v>
      </c>
      <c r="E5" s="2" t="str">
        <f>TOTAL!E3</f>
        <v>c</v>
      </c>
      <c r="G5" t="s">
        <v>4</v>
      </c>
      <c r="H5" s="4">
        <v>1</v>
      </c>
      <c r="I5" s="4">
        <v>1</v>
      </c>
      <c r="J5" s="4">
        <v>1</v>
      </c>
      <c r="L5" s="6" t="s">
        <v>62</v>
      </c>
      <c r="M5" s="4">
        <f>TOTAL!I3</f>
        <v>0</v>
      </c>
      <c r="N5" s="4">
        <f>TOTAL!J3</f>
        <v>0</v>
      </c>
      <c r="O5" s="4">
        <f>TOTAL!K3</f>
        <v>0</v>
      </c>
      <c r="P5" s="4">
        <f>TOTAL!L3</f>
        <v>1</v>
      </c>
      <c r="Q5" s="4">
        <f>TOTAL!M3</f>
        <v>0</v>
      </c>
      <c r="R5" s="4">
        <f>TOTAL!N3</f>
        <v>1</v>
      </c>
      <c r="S5" s="4">
        <f>TOTAL!O3</f>
        <v>1</v>
      </c>
    </row>
    <row r="6" spans="1:19" x14ac:dyDescent="0.15">
      <c r="B6" t="s">
        <v>5</v>
      </c>
      <c r="C6" s="2" t="str">
        <f>TOTAL!C4</f>
        <v>b</v>
      </c>
      <c r="D6" s="2" t="str">
        <f>TOTAL!D4</f>
        <v>a</v>
      </c>
      <c r="E6" s="2" t="str">
        <f>TOTAL!E4</f>
        <v>b</v>
      </c>
      <c r="G6" t="s">
        <v>5</v>
      </c>
      <c r="H6" s="4">
        <v>0</v>
      </c>
      <c r="I6" s="4">
        <v>0</v>
      </c>
      <c r="J6" s="4">
        <v>0</v>
      </c>
    </row>
    <row r="7" spans="1:19" x14ac:dyDescent="0.15">
      <c r="B7" t="s">
        <v>6</v>
      </c>
      <c r="C7" s="2" t="str">
        <f>TOTAL!C5</f>
        <v>c</v>
      </c>
      <c r="D7" s="2" t="str">
        <f>TOTAL!D5</f>
        <v>c</v>
      </c>
      <c r="E7" s="2" t="str">
        <f>TOTAL!E5</f>
        <v>a</v>
      </c>
      <c r="G7" t="s">
        <v>6</v>
      </c>
      <c r="H7" s="4">
        <v>0</v>
      </c>
      <c r="I7" s="4">
        <v>0</v>
      </c>
      <c r="J7" s="4">
        <v>0</v>
      </c>
    </row>
    <row r="9" spans="1:19" x14ac:dyDescent="0.15">
      <c r="A9" s="6" t="s">
        <v>64</v>
      </c>
    </row>
    <row r="11" spans="1:19" x14ac:dyDescent="0.15">
      <c r="B11" s="6" t="s">
        <v>41</v>
      </c>
      <c r="K11" s="6" t="s">
        <v>42</v>
      </c>
      <c r="N11" s="6"/>
    </row>
    <row r="12" spans="1:19" x14ac:dyDescent="0.15">
      <c r="C12" s="1">
        <v>1</v>
      </c>
      <c r="D12" s="1">
        <v>2</v>
      </c>
      <c r="E12" s="1">
        <v>3</v>
      </c>
      <c r="F12" s="1">
        <v>12</v>
      </c>
      <c r="G12" s="1">
        <v>13</v>
      </c>
      <c r="H12" s="1">
        <v>23</v>
      </c>
      <c r="I12" s="1">
        <v>123</v>
      </c>
      <c r="M12" t="s">
        <v>65</v>
      </c>
      <c r="N12" s="4">
        <f>Q28</f>
        <v>0</v>
      </c>
    </row>
    <row r="13" spans="1:19" x14ac:dyDescent="0.15">
      <c r="B13" s="6" t="s">
        <v>66</v>
      </c>
      <c r="C13" s="4">
        <f t="shared" ref="C13:I13" si="0">H36</f>
        <v>0</v>
      </c>
      <c r="D13" s="4">
        <f t="shared" si="0"/>
        <v>0</v>
      </c>
      <c r="E13" s="4">
        <f t="shared" si="0"/>
        <v>0</v>
      </c>
      <c r="F13" s="4">
        <f t="shared" si="0"/>
        <v>0</v>
      </c>
      <c r="G13" s="4">
        <f t="shared" si="0"/>
        <v>0</v>
      </c>
      <c r="H13" s="4">
        <f t="shared" si="0"/>
        <v>0</v>
      </c>
      <c r="I13" s="4">
        <f t="shared" si="0"/>
        <v>0</v>
      </c>
      <c r="M13" t="s">
        <v>67</v>
      </c>
      <c r="N13" s="4">
        <f>Q29</f>
        <v>0</v>
      </c>
    </row>
    <row r="14" spans="1:19" x14ac:dyDescent="0.15">
      <c r="M14" t="s">
        <v>68</v>
      </c>
      <c r="N14" s="4">
        <f>Q30</f>
        <v>0</v>
      </c>
    </row>
    <row r="16" spans="1:19" x14ac:dyDescent="0.15">
      <c r="B16" s="6" t="s">
        <v>32</v>
      </c>
      <c r="K16" s="6" t="s">
        <v>33</v>
      </c>
    </row>
    <row r="17" spans="1:23" x14ac:dyDescent="0.15">
      <c r="C17" s="1">
        <v>1</v>
      </c>
      <c r="D17" s="1">
        <v>2</v>
      </c>
      <c r="E17" s="1">
        <v>3</v>
      </c>
      <c r="F17" s="1">
        <v>12</v>
      </c>
      <c r="G17" s="1">
        <v>13</v>
      </c>
      <c r="H17" s="1">
        <v>23</v>
      </c>
      <c r="I17" s="1">
        <v>123</v>
      </c>
      <c r="M17" t="s">
        <v>65</v>
      </c>
      <c r="N17" s="4">
        <f>U50</f>
        <v>0</v>
      </c>
    </row>
    <row r="18" spans="1:23" x14ac:dyDescent="0.15">
      <c r="B18" s="6" t="s">
        <v>37</v>
      </c>
      <c r="C18" s="4">
        <f t="shared" ref="C18:I18" si="1">L58</f>
        <v>0</v>
      </c>
      <c r="D18" s="4">
        <f t="shared" si="1"/>
        <v>0</v>
      </c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M18" t="s">
        <v>67</v>
      </c>
      <c r="N18" s="4">
        <f>U51</f>
        <v>0</v>
      </c>
    </row>
    <row r="19" spans="1:23" x14ac:dyDescent="0.15">
      <c r="M19" t="s">
        <v>68</v>
      </c>
      <c r="N19" s="4">
        <f>U52</f>
        <v>0</v>
      </c>
    </row>
    <row r="22" spans="1:2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5" spans="1:23" x14ac:dyDescent="0.15">
      <c r="B25" t="s">
        <v>19</v>
      </c>
      <c r="G25" t="s">
        <v>18</v>
      </c>
      <c r="P25" t="s">
        <v>69</v>
      </c>
    </row>
    <row r="27" spans="1:23" x14ac:dyDescent="0.15">
      <c r="C27">
        <v>1</v>
      </c>
      <c r="D27">
        <v>2</v>
      </c>
      <c r="E27">
        <v>3</v>
      </c>
      <c r="H27">
        <v>1</v>
      </c>
      <c r="I27">
        <v>2</v>
      </c>
      <c r="J27">
        <v>3</v>
      </c>
      <c r="K27">
        <v>12</v>
      </c>
      <c r="L27">
        <v>13</v>
      </c>
      <c r="M27">
        <v>23</v>
      </c>
      <c r="N27">
        <v>123</v>
      </c>
      <c r="Q27" t="s">
        <v>70</v>
      </c>
    </row>
    <row r="28" spans="1:23" x14ac:dyDescent="0.15">
      <c r="B28" t="s">
        <v>71</v>
      </c>
      <c r="C28" s="5">
        <f t="shared" ref="C28:E30" si="2">IF(OR(AND(C$5=$B28,H$5=1),AND(C$6=$B28,H$6=1),AND(C$7=$B28,H$7=1)),1,0)</f>
        <v>1</v>
      </c>
      <c r="D28" s="5">
        <f t="shared" si="2"/>
        <v>0</v>
      </c>
      <c r="E28" s="5">
        <f t="shared" si="2"/>
        <v>0</v>
      </c>
      <c r="G28" t="s">
        <v>71</v>
      </c>
      <c r="H28" s="5">
        <f t="shared" ref="H28:J30" si="3">C28*M$5</f>
        <v>0</v>
      </c>
      <c r="I28" s="5">
        <f t="shared" si="3"/>
        <v>0</v>
      </c>
      <c r="J28" s="5">
        <f t="shared" si="3"/>
        <v>0</v>
      </c>
      <c r="K28" s="5">
        <f>IF(OR(H28,I28,C28*D28*P$5),1,0)</f>
        <v>0</v>
      </c>
      <c r="L28" s="5">
        <f>IF(OR(H28,J28,C28*E28*Q$5),1,0)</f>
        <v>0</v>
      </c>
      <c r="M28" s="5">
        <f>IF(OR(I28,J28,D28*E28*R$5),1,0)</f>
        <v>0</v>
      </c>
      <c r="N28" s="5">
        <f>IF(OR(K28,L28,M28,C28*D28*E28*S$5),1,0)</f>
        <v>0</v>
      </c>
      <c r="P28" t="s">
        <v>71</v>
      </c>
      <c r="Q28" s="5">
        <f>IF(OR(H28:N28),1,0)</f>
        <v>0</v>
      </c>
    </row>
    <row r="29" spans="1:23" x14ac:dyDescent="0.15">
      <c r="B29" t="s">
        <v>72</v>
      </c>
      <c r="C29" s="5">
        <f t="shared" si="2"/>
        <v>0</v>
      </c>
      <c r="D29" s="5">
        <f t="shared" si="2"/>
        <v>1</v>
      </c>
      <c r="E29" s="5">
        <f t="shared" si="2"/>
        <v>0</v>
      </c>
      <c r="G29" t="s">
        <v>72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>IF(OR(H29,I29,C29*D29*P$5),1,0)</f>
        <v>0</v>
      </c>
      <c r="L29" s="5">
        <f>IF(OR(H29,J29,C29*E29*Q$5),1,0)</f>
        <v>0</v>
      </c>
      <c r="M29" s="5">
        <f>IF(OR(I29,J29,D29*E29*R$5),1,0)</f>
        <v>0</v>
      </c>
      <c r="N29" s="5">
        <f>IF(OR(K29,L29,M29,C29*D29*E29*S$5),1,0)</f>
        <v>0</v>
      </c>
      <c r="P29" t="s">
        <v>72</v>
      </c>
      <c r="Q29" s="5">
        <f>IF(OR(H29:N29),1,0)</f>
        <v>0</v>
      </c>
    </row>
    <row r="30" spans="1:23" x14ac:dyDescent="0.15">
      <c r="B30" t="s">
        <v>73</v>
      </c>
      <c r="C30" s="5">
        <f t="shared" si="2"/>
        <v>0</v>
      </c>
      <c r="D30" s="5">
        <f t="shared" si="2"/>
        <v>0</v>
      </c>
      <c r="E30" s="5">
        <f t="shared" si="2"/>
        <v>1</v>
      </c>
      <c r="G30" t="s">
        <v>73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>IF(OR(H30,I30,C30*D30*P$5),1,0)</f>
        <v>0</v>
      </c>
      <c r="L30" s="5">
        <f>IF(OR(H30,J30,C30*E30*Q$5),1,0)</f>
        <v>0</v>
      </c>
      <c r="M30" s="5">
        <f>IF(OR(I30,J30,D30*E30*R$5),1,0)</f>
        <v>0</v>
      </c>
      <c r="N30" s="5">
        <f>IF(OR(K30,L30,M30,C30*D30*E30*S$5),1,0)</f>
        <v>0</v>
      </c>
      <c r="P30" t="s">
        <v>73</v>
      </c>
      <c r="Q30" s="5">
        <f>IF(OR(H30:N30),1,0)</f>
        <v>0</v>
      </c>
    </row>
    <row r="33" spans="2:20" x14ac:dyDescent="0.15">
      <c r="G33" t="s">
        <v>74</v>
      </c>
    </row>
    <row r="35" spans="2:20" x14ac:dyDescent="0.15">
      <c r="H35" s="1">
        <v>1</v>
      </c>
      <c r="I35" s="1">
        <v>2</v>
      </c>
      <c r="J35" s="1">
        <v>3</v>
      </c>
      <c r="K35" s="1">
        <v>12</v>
      </c>
      <c r="L35" s="1">
        <v>13</v>
      </c>
      <c r="M35" s="1">
        <v>23</v>
      </c>
      <c r="N35" s="1">
        <v>123</v>
      </c>
    </row>
    <row r="36" spans="2:20" x14ac:dyDescent="0.15">
      <c r="G36" t="s">
        <v>75</v>
      </c>
      <c r="H36" s="5">
        <f t="shared" ref="H36:N36" si="4">IF(OR(H28:H30),1,0)</f>
        <v>0</v>
      </c>
      <c r="I36" s="5">
        <f t="shared" si="4"/>
        <v>0</v>
      </c>
      <c r="J36" s="5">
        <f t="shared" si="4"/>
        <v>0</v>
      </c>
      <c r="K36" s="5">
        <f t="shared" si="4"/>
        <v>0</v>
      </c>
      <c r="L36" s="5">
        <f t="shared" si="4"/>
        <v>0</v>
      </c>
      <c r="M36" s="5">
        <f t="shared" si="4"/>
        <v>0</v>
      </c>
      <c r="N36" s="5">
        <f t="shared" si="4"/>
        <v>0</v>
      </c>
    </row>
    <row r="39" spans="2:20" x14ac:dyDescent="0.15">
      <c r="B39" t="s">
        <v>25</v>
      </c>
      <c r="G39" t="s">
        <v>76</v>
      </c>
    </row>
    <row r="41" spans="2:20" x14ac:dyDescent="0.15">
      <c r="C41" t="s">
        <v>77</v>
      </c>
      <c r="D41" t="s">
        <v>78</v>
      </c>
      <c r="E41" t="s">
        <v>79</v>
      </c>
      <c r="H41">
        <v>1</v>
      </c>
      <c r="I41">
        <v>2</v>
      </c>
      <c r="J41">
        <v>3</v>
      </c>
    </row>
    <row r="42" spans="2:20" x14ac:dyDescent="0.15">
      <c r="B42" t="s">
        <v>4</v>
      </c>
      <c r="C42" s="4">
        <f t="shared" ref="C42:E44" si="5">IF(INDEX(acp,MATCH(C5,alternatives,0))=1,C5,0)</f>
        <v>0</v>
      </c>
      <c r="D42" s="4">
        <f t="shared" si="5"/>
        <v>0</v>
      </c>
      <c r="E42" s="4">
        <f t="shared" si="5"/>
        <v>0</v>
      </c>
      <c r="G42" t="s">
        <v>60</v>
      </c>
      <c r="H42" s="5">
        <f t="shared" ref="H42:J44" si="6">IF(C$42=$G42,1,IF(AND(C$42=0,C$43=$G42),1,IF(AND(C$42=0,C$43=0,C$44=$G42),1,0)))</f>
        <v>0</v>
      </c>
      <c r="I42" s="5">
        <f t="shared" si="6"/>
        <v>0</v>
      </c>
      <c r="J42" s="5">
        <f t="shared" si="6"/>
        <v>0</v>
      </c>
    </row>
    <row r="43" spans="2:20" x14ac:dyDescent="0.15">
      <c r="B43" t="s">
        <v>5</v>
      </c>
      <c r="C43" s="4">
        <f t="shared" si="5"/>
        <v>0</v>
      </c>
      <c r="D43" s="4">
        <f t="shared" si="5"/>
        <v>0</v>
      </c>
      <c r="E43" s="4">
        <f t="shared" si="5"/>
        <v>0</v>
      </c>
      <c r="G43" t="s">
        <v>63</v>
      </c>
      <c r="H43" s="5">
        <f t="shared" si="6"/>
        <v>0</v>
      </c>
      <c r="I43" s="5">
        <f t="shared" si="6"/>
        <v>0</v>
      </c>
      <c r="J43" s="5">
        <f t="shared" si="6"/>
        <v>0</v>
      </c>
    </row>
    <row r="44" spans="2:20" x14ac:dyDescent="0.15">
      <c r="B44" t="s">
        <v>6</v>
      </c>
      <c r="C44" s="4">
        <f t="shared" si="5"/>
        <v>0</v>
      </c>
      <c r="D44" s="4">
        <f t="shared" si="5"/>
        <v>0</v>
      </c>
      <c r="E44" s="4">
        <f t="shared" si="5"/>
        <v>0</v>
      </c>
      <c r="G44" t="s">
        <v>61</v>
      </c>
      <c r="H44" s="5">
        <f t="shared" si="6"/>
        <v>0</v>
      </c>
      <c r="I44" s="5">
        <f t="shared" si="6"/>
        <v>0</v>
      </c>
      <c r="J44" s="5">
        <f t="shared" si="6"/>
        <v>0</v>
      </c>
    </row>
    <row r="47" spans="2:20" x14ac:dyDescent="0.15">
      <c r="B47" t="s">
        <v>30</v>
      </c>
      <c r="K47" t="s">
        <v>31</v>
      </c>
      <c r="T47" t="s">
        <v>33</v>
      </c>
    </row>
    <row r="49" spans="2:21" x14ac:dyDescent="0.15">
      <c r="C49" s="1">
        <v>1</v>
      </c>
      <c r="D49" s="1">
        <v>2</v>
      </c>
      <c r="E49" s="1">
        <v>3</v>
      </c>
      <c r="F49" s="1">
        <v>12</v>
      </c>
      <c r="G49" s="1">
        <v>13</v>
      </c>
      <c r="H49" s="1">
        <v>23</v>
      </c>
      <c r="I49" s="1">
        <v>123</v>
      </c>
      <c r="L49" s="1">
        <v>1</v>
      </c>
      <c r="M49" s="1">
        <v>2</v>
      </c>
      <c r="N49" s="1">
        <v>3</v>
      </c>
      <c r="O49" s="1">
        <v>12</v>
      </c>
      <c r="P49" s="1">
        <v>13</v>
      </c>
      <c r="Q49" s="1">
        <v>23</v>
      </c>
      <c r="R49" s="1">
        <v>123</v>
      </c>
      <c r="U49" t="s">
        <v>38</v>
      </c>
    </row>
    <row r="50" spans="2:21" x14ac:dyDescent="0.15">
      <c r="B50" t="s">
        <v>65</v>
      </c>
      <c r="C50" s="5">
        <f>C28*H$36*$Q28</f>
        <v>0</v>
      </c>
      <c r="D50" s="5">
        <f>D28*I$36*$Q28</f>
        <v>0</v>
      </c>
      <c r="E50" s="5">
        <f>E28*J$36*$Q28</f>
        <v>0</v>
      </c>
      <c r="F50" s="5">
        <f>C28*D28*K$36*$Q28</f>
        <v>0</v>
      </c>
      <c r="G50" s="5">
        <f>C28*E28*L$36*$Q28</f>
        <v>0</v>
      </c>
      <c r="H50" s="5">
        <f>D28*E28*M$36*$Q28</f>
        <v>0</v>
      </c>
      <c r="I50" s="5">
        <f>C28*D28*E28*N$36*$Q28</f>
        <v>0</v>
      </c>
      <c r="K50" t="s">
        <v>65</v>
      </c>
      <c r="L50" s="5">
        <f t="shared" ref="L50:N52" si="7">C50*H42</f>
        <v>0</v>
      </c>
      <c r="M50" s="5">
        <f t="shared" si="7"/>
        <v>0</v>
      </c>
      <c r="N50" s="5">
        <f t="shared" si="7"/>
        <v>0</v>
      </c>
      <c r="O50" s="5">
        <f>H42*I42*F50</f>
        <v>0</v>
      </c>
      <c r="P50" s="5">
        <f>H42*J42*G50</f>
        <v>0</v>
      </c>
      <c r="Q50" s="5">
        <f>I42*J42*H50</f>
        <v>0</v>
      </c>
      <c r="R50" s="5">
        <f>H42*I42*J42*I50</f>
        <v>0</v>
      </c>
      <c r="T50" t="s">
        <v>65</v>
      </c>
      <c r="U50" s="5">
        <f>IF(OR(L50:R50),1,0)</f>
        <v>0</v>
      </c>
    </row>
    <row r="51" spans="2:21" x14ac:dyDescent="0.15">
      <c r="B51" t="s">
        <v>67</v>
      </c>
      <c r="C51" s="5">
        <f t="shared" ref="C51:E52" si="8">C29*H$36*$Q29</f>
        <v>0</v>
      </c>
      <c r="D51" s="5">
        <f t="shared" si="8"/>
        <v>0</v>
      </c>
      <c r="E51" s="5">
        <f t="shared" si="8"/>
        <v>0</v>
      </c>
      <c r="F51" s="5">
        <f>C29*D29*K$36*$Q29</f>
        <v>0</v>
      </c>
      <c r="G51" s="5">
        <f>C29*E29*L$36*$Q29</f>
        <v>0</v>
      </c>
      <c r="H51" s="5">
        <f>D29*E29*M$36*$Q29</f>
        <v>0</v>
      </c>
      <c r="I51" s="5">
        <f>C29*D29*E29*N$36*$Q29</f>
        <v>0</v>
      </c>
      <c r="K51" t="s">
        <v>67</v>
      </c>
      <c r="L51" s="5">
        <f t="shared" si="7"/>
        <v>0</v>
      </c>
      <c r="M51" s="5">
        <f t="shared" si="7"/>
        <v>0</v>
      </c>
      <c r="N51" s="5">
        <f t="shared" si="7"/>
        <v>0</v>
      </c>
      <c r="O51" s="5">
        <f>H43*I43*F51</f>
        <v>0</v>
      </c>
      <c r="P51" s="5">
        <f>H43*J43*G51</f>
        <v>0</v>
      </c>
      <c r="Q51" s="5">
        <f>I43*J43*H51</f>
        <v>0</v>
      </c>
      <c r="R51" s="5">
        <f>H43*I43*J43*I51</f>
        <v>0</v>
      </c>
      <c r="T51" t="s">
        <v>67</v>
      </c>
      <c r="U51" s="5">
        <f>IF(OR(L51:R51),1,0)</f>
        <v>0</v>
      </c>
    </row>
    <row r="52" spans="2:21" x14ac:dyDescent="0.15">
      <c r="B52" t="s">
        <v>68</v>
      </c>
      <c r="C52" s="5">
        <f t="shared" si="8"/>
        <v>0</v>
      </c>
      <c r="D52" s="5">
        <f t="shared" si="8"/>
        <v>0</v>
      </c>
      <c r="E52" s="5">
        <f t="shared" si="8"/>
        <v>0</v>
      </c>
      <c r="F52" s="5">
        <f>C30*D30*K$36*$Q30</f>
        <v>0</v>
      </c>
      <c r="G52" s="5">
        <f>C30*E30*L$36*$Q30</f>
        <v>0</v>
      </c>
      <c r="H52" s="5">
        <f>D30*E30*M$36*$Q30</f>
        <v>0</v>
      </c>
      <c r="I52" s="5">
        <f>C30*D30*E30*N$36*$Q30</f>
        <v>0</v>
      </c>
      <c r="K52" t="s">
        <v>68</v>
      </c>
      <c r="L52" s="5">
        <f t="shared" si="7"/>
        <v>0</v>
      </c>
      <c r="M52" s="5">
        <f t="shared" si="7"/>
        <v>0</v>
      </c>
      <c r="N52" s="5">
        <f t="shared" si="7"/>
        <v>0</v>
      </c>
      <c r="O52" s="5">
        <f>H44*I44*F52</f>
        <v>0</v>
      </c>
      <c r="P52" s="5">
        <f>H44*J44*G52</f>
        <v>0</v>
      </c>
      <c r="Q52" s="5">
        <f>I44*J44*H52</f>
        <v>0</v>
      </c>
      <c r="R52" s="5">
        <f>H44*I44*J44*I52</f>
        <v>0</v>
      </c>
      <c r="T52" t="s">
        <v>68</v>
      </c>
      <c r="U52" s="5">
        <f>IF(OR(L52:R52),1,0)</f>
        <v>0</v>
      </c>
    </row>
    <row r="55" spans="2:21" x14ac:dyDescent="0.15">
      <c r="K55" t="s">
        <v>32</v>
      </c>
    </row>
    <row r="57" spans="2:21" x14ac:dyDescent="0.15">
      <c r="B57" t="s">
        <v>80</v>
      </c>
      <c r="L57" s="1">
        <v>1</v>
      </c>
      <c r="M57" s="1">
        <v>2</v>
      </c>
      <c r="N57" s="1">
        <v>3</v>
      </c>
      <c r="O57" s="1">
        <v>12</v>
      </c>
      <c r="P57" s="1">
        <v>13</v>
      </c>
      <c r="Q57" s="1">
        <v>23</v>
      </c>
      <c r="R57" s="1">
        <v>123</v>
      </c>
    </row>
    <row r="58" spans="2:21" x14ac:dyDescent="0.15">
      <c r="B58">
        <v>0</v>
      </c>
      <c r="J58" t="s">
        <v>37</v>
      </c>
      <c r="L58" s="5">
        <f t="shared" ref="L58:R58" si="9">IF(OR(L50:L52),1,0)</f>
        <v>0</v>
      </c>
      <c r="M58" s="5">
        <f t="shared" si="9"/>
        <v>0</v>
      </c>
      <c r="N58" s="5">
        <f t="shared" si="9"/>
        <v>0</v>
      </c>
      <c r="O58" s="5">
        <f t="shared" si="9"/>
        <v>0</v>
      </c>
      <c r="P58" s="5">
        <f t="shared" si="9"/>
        <v>0</v>
      </c>
      <c r="Q58" s="5">
        <f t="shared" si="9"/>
        <v>0</v>
      </c>
      <c r="R58" s="5">
        <f t="shared" si="9"/>
        <v>0</v>
      </c>
    </row>
    <row r="59" spans="2:21" x14ac:dyDescent="0.15">
      <c r="B59">
        <v>1</v>
      </c>
    </row>
  </sheetData>
  <sheetProtection sheet="1" objects="1" scenarios="1"/>
  <phoneticPr fontId="1"/>
  <conditionalFormatting sqref="H5:J7 N17:N19 C13:I13 C18:I18 N12:N14 M5:S5">
    <cfRule type="cellIs" dxfId="90" priority="1" stopIfTrue="1" operator="equal">
      <formula>1</formula>
    </cfRule>
  </conditionalFormatting>
  <conditionalFormatting sqref="C12:I12 C17:I17 M4:S4">
    <cfRule type="expression" dxfId="89" priority="2" stopIfTrue="1">
      <formula>C5</formula>
    </cfRule>
  </conditionalFormatting>
  <conditionalFormatting sqref="M12:M14 M17:M19">
    <cfRule type="expression" dxfId="88" priority="3" stopIfTrue="1">
      <formula>N12</formula>
    </cfRule>
  </conditionalFormatting>
  <dataValidations count="1">
    <dataValidation type="list" allowBlank="1" showInputMessage="1" showErrorMessage="1" sqref="H6:J7 M5:S5">
      <formula1>binary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35</vt:i4>
      </vt:variant>
      <vt:variant>
        <vt:lpstr>名前付き一覧</vt:lpstr>
      </vt:variant>
      <vt:variant>
        <vt:i4>88</vt:i4>
      </vt:variant>
    </vt:vector>
  </HeadingPairs>
  <TitlesOfParts>
    <vt:vector size="123" baseType="lpstr">
      <vt:lpstr>ALL-pref</vt:lpstr>
      <vt:lpstr>TOTAL</vt:lpstr>
      <vt:lpstr>S12</vt:lpstr>
      <vt:lpstr>S13</vt:lpstr>
      <vt:lpstr>S23</vt:lpstr>
      <vt:lpstr>core-TOTAL</vt:lpstr>
      <vt:lpstr>org</vt:lpstr>
      <vt:lpstr>core-org</vt:lpstr>
      <vt:lpstr>111</vt:lpstr>
      <vt:lpstr>211</vt:lpstr>
      <vt:lpstr>121</vt:lpstr>
      <vt:lpstr>112</vt:lpstr>
      <vt:lpstr>311</vt:lpstr>
      <vt:lpstr>221</vt:lpstr>
      <vt:lpstr>212</vt:lpstr>
      <vt:lpstr>131</vt:lpstr>
      <vt:lpstr>122</vt:lpstr>
      <vt:lpstr>113</vt:lpstr>
      <vt:lpstr>321</vt:lpstr>
      <vt:lpstr>312</vt:lpstr>
      <vt:lpstr>231</vt:lpstr>
      <vt:lpstr>222</vt:lpstr>
      <vt:lpstr>132</vt:lpstr>
      <vt:lpstr>213</vt:lpstr>
      <vt:lpstr>123</vt:lpstr>
      <vt:lpstr>331</vt:lpstr>
      <vt:lpstr>322</vt:lpstr>
      <vt:lpstr>232</vt:lpstr>
      <vt:lpstr>313</vt:lpstr>
      <vt:lpstr>223</vt:lpstr>
      <vt:lpstr>133</vt:lpstr>
      <vt:lpstr>332</vt:lpstr>
      <vt:lpstr>323</vt:lpstr>
      <vt:lpstr>233</vt:lpstr>
      <vt:lpstr>333</vt:lpstr>
      <vt:lpstr>'111'!acp</vt:lpstr>
      <vt:lpstr>'112'!acp</vt:lpstr>
      <vt:lpstr>'113'!acp</vt:lpstr>
      <vt:lpstr>'121'!acp</vt:lpstr>
      <vt:lpstr>'122'!acp</vt:lpstr>
      <vt:lpstr>'123'!acp</vt:lpstr>
      <vt:lpstr>'131'!acp</vt:lpstr>
      <vt:lpstr>'132'!acp</vt:lpstr>
      <vt:lpstr>'133'!acp</vt:lpstr>
      <vt:lpstr>'211'!acp</vt:lpstr>
      <vt:lpstr>'212'!acp</vt:lpstr>
      <vt:lpstr>'213'!acp</vt:lpstr>
      <vt:lpstr>'221'!acp</vt:lpstr>
      <vt:lpstr>'222'!acp</vt:lpstr>
      <vt:lpstr>'223'!acp</vt:lpstr>
      <vt:lpstr>'231'!acp</vt:lpstr>
      <vt:lpstr>'232'!acp</vt:lpstr>
      <vt:lpstr>'233'!acp</vt:lpstr>
      <vt:lpstr>'311'!acp</vt:lpstr>
      <vt:lpstr>'312'!acp</vt:lpstr>
      <vt:lpstr>'313'!acp</vt:lpstr>
      <vt:lpstr>'321'!acp</vt:lpstr>
      <vt:lpstr>'322'!acp</vt:lpstr>
      <vt:lpstr>'323'!acp</vt:lpstr>
      <vt:lpstr>'331'!acp</vt:lpstr>
      <vt:lpstr>'332'!acp</vt:lpstr>
      <vt:lpstr>'333'!acp</vt:lpstr>
      <vt:lpstr>acp</vt:lpstr>
      <vt:lpstr>'111'!alternatives</vt:lpstr>
      <vt:lpstr>'112'!alternatives</vt:lpstr>
      <vt:lpstr>'113'!alternatives</vt:lpstr>
      <vt:lpstr>'121'!alternatives</vt:lpstr>
      <vt:lpstr>'122'!alternatives</vt:lpstr>
      <vt:lpstr>'123'!alternatives</vt:lpstr>
      <vt:lpstr>'131'!alternatives</vt:lpstr>
      <vt:lpstr>'132'!alternatives</vt:lpstr>
      <vt:lpstr>'133'!alternatives</vt:lpstr>
      <vt:lpstr>'211'!alternatives</vt:lpstr>
      <vt:lpstr>'212'!alternatives</vt:lpstr>
      <vt:lpstr>'213'!alternatives</vt:lpstr>
      <vt:lpstr>'221'!alternatives</vt:lpstr>
      <vt:lpstr>'222'!alternatives</vt:lpstr>
      <vt:lpstr>'223'!alternatives</vt:lpstr>
      <vt:lpstr>'231'!alternatives</vt:lpstr>
      <vt:lpstr>'232'!alternatives</vt:lpstr>
      <vt:lpstr>'233'!alternatives</vt:lpstr>
      <vt:lpstr>'311'!alternatives</vt:lpstr>
      <vt:lpstr>'312'!alternatives</vt:lpstr>
      <vt:lpstr>'313'!alternatives</vt:lpstr>
      <vt:lpstr>'321'!alternatives</vt:lpstr>
      <vt:lpstr>'322'!alternatives</vt:lpstr>
      <vt:lpstr>'323'!alternatives</vt:lpstr>
      <vt:lpstr>'331'!alternatives</vt:lpstr>
      <vt:lpstr>'332'!alternatives</vt:lpstr>
      <vt:lpstr>'333'!alternatives</vt:lpstr>
      <vt:lpstr>alternatives</vt:lpstr>
      <vt:lpstr>'111'!binary</vt:lpstr>
      <vt:lpstr>'112'!binary</vt:lpstr>
      <vt:lpstr>'113'!binary</vt:lpstr>
      <vt:lpstr>'121'!binary</vt:lpstr>
      <vt:lpstr>'122'!binary</vt:lpstr>
      <vt:lpstr>'123'!binary</vt:lpstr>
      <vt:lpstr>'131'!binary</vt:lpstr>
      <vt:lpstr>'132'!binary</vt:lpstr>
      <vt:lpstr>'133'!binary</vt:lpstr>
      <vt:lpstr>'211'!binary</vt:lpstr>
      <vt:lpstr>'212'!binary</vt:lpstr>
      <vt:lpstr>'213'!binary</vt:lpstr>
      <vt:lpstr>'221'!binary</vt:lpstr>
      <vt:lpstr>'222'!binary</vt:lpstr>
      <vt:lpstr>'223'!binary</vt:lpstr>
      <vt:lpstr>'231'!binary</vt:lpstr>
      <vt:lpstr>'232'!binary</vt:lpstr>
      <vt:lpstr>'233'!binary</vt:lpstr>
      <vt:lpstr>'311'!binary</vt:lpstr>
      <vt:lpstr>'312'!binary</vt:lpstr>
      <vt:lpstr>'313'!binary</vt:lpstr>
      <vt:lpstr>'321'!binary</vt:lpstr>
      <vt:lpstr>'322'!binary</vt:lpstr>
      <vt:lpstr>'323'!binary</vt:lpstr>
      <vt:lpstr>'331'!binary</vt:lpstr>
      <vt:lpstr>'332'!binary</vt:lpstr>
      <vt:lpstr>'333'!binary</vt:lpstr>
      <vt:lpstr>binary</vt:lpstr>
      <vt:lpstr>'S12'!Print_Area</vt:lpstr>
      <vt:lpstr>'S13'!Print_Area</vt:lpstr>
      <vt:lpstr>'S23'!Print_Area</vt:lpstr>
      <vt:lpstr>TOTAL!Print_Area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inohara</cp:lastModifiedBy>
  <cp:lastPrinted>2010-03-12T07:17:58Z</cp:lastPrinted>
  <dcterms:created xsi:type="dcterms:W3CDTF">1997-01-08T22:48:59Z</dcterms:created>
  <dcterms:modified xsi:type="dcterms:W3CDTF">2017-07-08T12:54:18Z</dcterms:modified>
</cp:coreProperties>
</file>